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hidePivotFieldList="1"/>
  <xr:revisionPtr revIDLastSave="192" documentId="109_{CEB27A29-F17E-4719-A476-B53A7A71065E}" xr6:coauthVersionLast="46" xr6:coauthVersionMax="46" xr10:uidLastSave="{CC0A4BFB-BBB0-4F1F-B176-E42D852AAED6}"/>
  <bookViews>
    <workbookView xWindow="28680" yWindow="-120" windowWidth="29040" windowHeight="15840" tabRatio="762" xr2:uid="{00000000-000D-0000-FFFF-FFFF00000000}"/>
  </bookViews>
  <sheets>
    <sheet name="Quick stats" sheetId="16" r:id="rId1"/>
    <sheet name="TKT, Call, and ASA Heatmap" sheetId="9" r:id="rId2"/>
    <sheet name="Ticket lookup" sheetId="14" r:id="rId3"/>
    <sheet name="Tickets" sheetId="3" r:id="rId4"/>
    <sheet name="Event chart" sheetId="25" r:id="rId5"/>
    <sheet name="Events impacting SvD volume" sheetId="12" r:id="rId6"/>
    <sheet name="Seats converted" sheetId="17" r:id="rId7"/>
    <sheet name="Seat deployment CHG TKTs" sheetId="26" r:id="rId8"/>
    <sheet name="Call volume" sheetId="13" r:id="rId9"/>
  </sheets>
  <definedNames>
    <definedName name="_xlnm._FilterDatabase" localSheetId="8" hidden="1">'Call volume'!$C$1:$E$353</definedName>
    <definedName name="_xlnm._FilterDatabase" localSheetId="4" hidden="1">'Event chart'!$B$46:$K$398</definedName>
    <definedName name="_xlnm._FilterDatabase" localSheetId="7" hidden="1">'Seat deployment CHG TKTs'!$A$1:$B$3002</definedName>
    <definedName name="_xlnm._FilterDatabase" localSheetId="3" hidden="1">Tickets!$A$1:$S$500</definedName>
    <definedName name="CallVolume">Table5[#All]</definedName>
    <definedName name="EventsImpactingSvDVolume">Table2[#All]</definedName>
    <definedName name="Slicer_Date">#N/A</definedName>
    <definedName name="Slicer_Day_of_week">#N/A</definedName>
    <definedName name="Slicer_Month">#N/A</definedName>
    <definedName name="Slicer_Year">#N/A</definedName>
    <definedName name="SvDCallDataTable">#REF!</definedName>
    <definedName name="TicketData">Tickets!$A:$Q</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4:slicerCache r:id="rId12"/>
        <x14:slicerCache r:id="rId13"/>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2" l="1"/>
  <c r="I48" i="25"/>
  <c r="I49" i="25"/>
  <c r="I50" i="25"/>
  <c r="I51" i="25"/>
  <c r="I52" i="25"/>
  <c r="I53" i="25"/>
  <c r="I54" i="25"/>
  <c r="I55" i="25"/>
  <c r="I56" i="25"/>
  <c r="I57" i="25"/>
  <c r="I58" i="25"/>
  <c r="I59" i="25"/>
  <c r="I60" i="25"/>
  <c r="I61" i="25"/>
  <c r="I62" i="25"/>
  <c r="I63" i="25"/>
  <c r="I64" i="25"/>
  <c r="I65" i="25"/>
  <c r="I66" i="25"/>
  <c r="I67" i="25"/>
  <c r="I68" i="25"/>
  <c r="I69" i="25"/>
  <c r="I70" i="25"/>
  <c r="I71" i="25"/>
  <c r="I72" i="25"/>
  <c r="I73" i="25"/>
  <c r="I74" i="25"/>
  <c r="I75" i="25"/>
  <c r="I76" i="25"/>
  <c r="I77" i="25"/>
  <c r="I78" i="25"/>
  <c r="I79" i="25"/>
  <c r="I80" i="25"/>
  <c r="I81" i="25"/>
  <c r="I82" i="25"/>
  <c r="I83" i="25"/>
  <c r="I84" i="25"/>
  <c r="I85" i="25"/>
  <c r="I86" i="25"/>
  <c r="I87" i="25"/>
  <c r="I88" i="25"/>
  <c r="I89" i="25"/>
  <c r="I90" i="25"/>
  <c r="I91" i="25"/>
  <c r="I92" i="25"/>
  <c r="I93" i="25"/>
  <c r="I94" i="25"/>
  <c r="I95" i="25"/>
  <c r="I96" i="25"/>
  <c r="I97" i="25"/>
  <c r="I98" i="25"/>
  <c r="I99" i="25"/>
  <c r="I100" i="25"/>
  <c r="I101" i="25"/>
  <c r="I102" i="25"/>
  <c r="I103" i="25"/>
  <c r="I104" i="25"/>
  <c r="I105" i="25"/>
  <c r="I106" i="25"/>
  <c r="I107" i="25"/>
  <c r="I108" i="25"/>
  <c r="I109" i="25"/>
  <c r="I110" i="25"/>
  <c r="I111" i="25"/>
  <c r="I112" i="25"/>
  <c r="I113" i="25"/>
  <c r="I114" i="25"/>
  <c r="I115" i="25"/>
  <c r="I116" i="25"/>
  <c r="I117" i="25"/>
  <c r="I118" i="25"/>
  <c r="I119" i="25"/>
  <c r="I120" i="25"/>
  <c r="I121" i="25"/>
  <c r="I122" i="25"/>
  <c r="I123" i="25"/>
  <c r="I124" i="25"/>
  <c r="I125" i="25"/>
  <c r="I126" i="25"/>
  <c r="I127" i="25"/>
  <c r="I128" i="25"/>
  <c r="I129" i="25"/>
  <c r="I130" i="25"/>
  <c r="I131" i="25"/>
  <c r="I132" i="25"/>
  <c r="I133" i="25"/>
  <c r="I134" i="25"/>
  <c r="I135" i="25"/>
  <c r="I136" i="25"/>
  <c r="I137" i="25"/>
  <c r="I138" i="25"/>
  <c r="I139" i="25"/>
  <c r="I140" i="25"/>
  <c r="I141" i="25"/>
  <c r="I142" i="25"/>
  <c r="I143" i="25"/>
  <c r="I144" i="25"/>
  <c r="I145" i="25"/>
  <c r="I146" i="25"/>
  <c r="I147" i="25"/>
  <c r="I148" i="25"/>
  <c r="I149" i="25"/>
  <c r="I150" i="25"/>
  <c r="I151" i="25"/>
  <c r="I152" i="25"/>
  <c r="I153" i="25"/>
  <c r="I154" i="25"/>
  <c r="I155" i="25"/>
  <c r="I156" i="25"/>
  <c r="I157" i="25"/>
  <c r="I158" i="25"/>
  <c r="I159" i="25"/>
  <c r="I160" i="25"/>
  <c r="I161" i="25"/>
  <c r="I162" i="25"/>
  <c r="I163" i="25"/>
  <c r="I164" i="25"/>
  <c r="I165" i="25"/>
  <c r="I166" i="25"/>
  <c r="I167" i="25"/>
  <c r="I168" i="25"/>
  <c r="I169" i="25"/>
  <c r="I170" i="25"/>
  <c r="I171" i="25"/>
  <c r="I172" i="25"/>
  <c r="I173" i="25"/>
  <c r="I174" i="25"/>
  <c r="I175" i="25"/>
  <c r="I176" i="25"/>
  <c r="I177" i="25"/>
  <c r="I178" i="25"/>
  <c r="I179" i="25"/>
  <c r="I180" i="25"/>
  <c r="I181" i="25"/>
  <c r="I182" i="25"/>
  <c r="I183" i="25"/>
  <c r="I184" i="25"/>
  <c r="I185" i="25"/>
  <c r="I186" i="25"/>
  <c r="I187" i="25"/>
  <c r="I188" i="25"/>
  <c r="I189" i="25"/>
  <c r="I190" i="25"/>
  <c r="I191" i="25"/>
  <c r="I192" i="25"/>
  <c r="I193" i="25"/>
  <c r="I194" i="25"/>
  <c r="I195" i="25"/>
  <c r="I196" i="25"/>
  <c r="I197" i="25"/>
  <c r="I198" i="25"/>
  <c r="I199" i="25"/>
  <c r="I200" i="25"/>
  <c r="I201" i="25"/>
  <c r="I202" i="25"/>
  <c r="I203" i="25"/>
  <c r="I204" i="25"/>
  <c r="I205" i="25"/>
  <c r="I206" i="25"/>
  <c r="I207" i="25"/>
  <c r="I208" i="25"/>
  <c r="I209" i="25"/>
  <c r="I210" i="25"/>
  <c r="I211" i="25"/>
  <c r="I212" i="25"/>
  <c r="I213" i="25"/>
  <c r="I214" i="25"/>
  <c r="I215" i="25"/>
  <c r="I216" i="25"/>
  <c r="I217" i="25"/>
  <c r="I218" i="25"/>
  <c r="I219" i="25"/>
  <c r="I220" i="25"/>
  <c r="I221" i="25"/>
  <c r="I222" i="25"/>
  <c r="I223" i="25"/>
  <c r="I224" i="25"/>
  <c r="I225" i="25"/>
  <c r="I226" i="25"/>
  <c r="I227" i="25"/>
  <c r="I228" i="25"/>
  <c r="I229" i="25"/>
  <c r="I230" i="25"/>
  <c r="I231" i="25"/>
  <c r="I232" i="25"/>
  <c r="I233" i="25"/>
  <c r="I234" i="25"/>
  <c r="I235" i="25"/>
  <c r="I236" i="25"/>
  <c r="I237" i="25"/>
  <c r="I238" i="25"/>
  <c r="I239" i="25"/>
  <c r="I240" i="25"/>
  <c r="I241" i="25"/>
  <c r="I242" i="25"/>
  <c r="I243" i="25"/>
  <c r="I244" i="25"/>
  <c r="I245" i="25"/>
  <c r="I246" i="25"/>
  <c r="I247" i="25"/>
  <c r="I248" i="25"/>
  <c r="I249" i="25"/>
  <c r="I250" i="25"/>
  <c r="I251" i="25"/>
  <c r="I252" i="25"/>
  <c r="I253" i="25"/>
  <c r="I254" i="25"/>
  <c r="I255" i="25"/>
  <c r="I256" i="25"/>
  <c r="I257" i="25"/>
  <c r="I258" i="25"/>
  <c r="I259" i="25"/>
  <c r="I260" i="25"/>
  <c r="I261" i="25"/>
  <c r="I262" i="25"/>
  <c r="I263" i="25"/>
  <c r="I264" i="25"/>
  <c r="I265" i="25"/>
  <c r="I266" i="25"/>
  <c r="I267" i="25"/>
  <c r="I268" i="25"/>
  <c r="I269" i="25"/>
  <c r="I270" i="25"/>
  <c r="I271" i="25"/>
  <c r="I272" i="25"/>
  <c r="I273" i="25"/>
  <c r="I274" i="25"/>
  <c r="I275" i="25"/>
  <c r="I276" i="25"/>
  <c r="I277" i="25"/>
  <c r="I278" i="25"/>
  <c r="I279" i="25"/>
  <c r="I280" i="25"/>
  <c r="I281" i="25"/>
  <c r="I282" i="25"/>
  <c r="I283" i="25"/>
  <c r="I284" i="25"/>
  <c r="I285" i="25"/>
  <c r="I286" i="25"/>
  <c r="I287" i="25"/>
  <c r="I288" i="25"/>
  <c r="I289" i="25"/>
  <c r="I290" i="25"/>
  <c r="I291" i="25"/>
  <c r="I292" i="25"/>
  <c r="I293" i="25"/>
  <c r="I294" i="25"/>
  <c r="I295" i="25"/>
  <c r="I296" i="25"/>
  <c r="I297" i="25"/>
  <c r="I298" i="25"/>
  <c r="I299" i="25"/>
  <c r="I300" i="25"/>
  <c r="I301" i="25"/>
  <c r="I302" i="25"/>
  <c r="I303" i="25"/>
  <c r="I304" i="25"/>
  <c r="I305" i="25"/>
  <c r="I306" i="25"/>
  <c r="I307" i="25"/>
  <c r="I308" i="25"/>
  <c r="I309" i="25"/>
  <c r="I310" i="25"/>
  <c r="I311" i="25"/>
  <c r="I312" i="25"/>
  <c r="I313" i="25"/>
  <c r="I314" i="25"/>
  <c r="I315" i="25"/>
  <c r="I316" i="25"/>
  <c r="I317" i="25"/>
  <c r="I318" i="25"/>
  <c r="I319" i="25"/>
  <c r="I320" i="25"/>
  <c r="I321" i="25"/>
  <c r="I322" i="25"/>
  <c r="I323" i="25"/>
  <c r="I324" i="25"/>
  <c r="I325" i="25"/>
  <c r="I326" i="25"/>
  <c r="I327" i="25"/>
  <c r="I328" i="25"/>
  <c r="I329" i="25"/>
  <c r="I330" i="25"/>
  <c r="I331" i="25"/>
  <c r="I332" i="25"/>
  <c r="I333" i="25"/>
  <c r="I334" i="25"/>
  <c r="I335" i="25"/>
  <c r="I336" i="25"/>
  <c r="I337" i="25"/>
  <c r="I338" i="25"/>
  <c r="I339" i="25"/>
  <c r="I340" i="25"/>
  <c r="I341" i="25"/>
  <c r="I342" i="25"/>
  <c r="I343" i="25"/>
  <c r="I344" i="25"/>
  <c r="I345" i="25"/>
  <c r="I346" i="25"/>
  <c r="I347" i="25"/>
  <c r="I348" i="25"/>
  <c r="I349" i="25"/>
  <c r="I350" i="25"/>
  <c r="I351" i="25"/>
  <c r="I352" i="25"/>
  <c r="I353" i="25"/>
  <c r="I354" i="25"/>
  <c r="I355" i="25"/>
  <c r="I356" i="25"/>
  <c r="I357" i="25"/>
  <c r="I358" i="25"/>
  <c r="I359" i="25"/>
  <c r="I360" i="25"/>
  <c r="I361" i="25"/>
  <c r="I362" i="25"/>
  <c r="I363" i="25"/>
  <c r="I364" i="25"/>
  <c r="I365" i="25"/>
  <c r="I366" i="25"/>
  <c r="I367" i="25"/>
  <c r="I368" i="25"/>
  <c r="I369" i="25"/>
  <c r="I370" i="25"/>
  <c r="I371" i="25"/>
  <c r="I372" i="25"/>
  <c r="I373" i="25"/>
  <c r="I374" i="25"/>
  <c r="I375" i="25"/>
  <c r="I376" i="25"/>
  <c r="I377" i="25"/>
  <c r="I378" i="25"/>
  <c r="I379" i="25"/>
  <c r="I380" i="25"/>
  <c r="I381" i="25"/>
  <c r="I382" i="25"/>
  <c r="I383" i="25"/>
  <c r="I384" i="25"/>
  <c r="I385" i="25"/>
  <c r="I386" i="25"/>
  <c r="I387" i="25"/>
  <c r="I388" i="25"/>
  <c r="I389" i="25"/>
  <c r="I390" i="25"/>
  <c r="I391" i="25"/>
  <c r="I392" i="25"/>
  <c r="I393" i="25"/>
  <c r="I394" i="25"/>
  <c r="I395" i="25"/>
  <c r="I396" i="25"/>
  <c r="I397" i="25"/>
  <c r="I398" i="25"/>
  <c r="D4" i="12"/>
  <c r="D13" i="14"/>
  <c r="D12" i="14"/>
  <c r="D11" i="14"/>
  <c r="D10" i="14"/>
  <c r="D9" i="14"/>
  <c r="D8" i="14"/>
  <c r="D6" i="14"/>
  <c r="D7" i="14"/>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S261" i="3"/>
  <c r="S262" i="3"/>
  <c r="S263" i="3"/>
  <c r="S264" i="3"/>
  <c r="S265" i="3"/>
  <c r="S266" i="3"/>
  <c r="S267" i="3"/>
  <c r="S268" i="3"/>
  <c r="S269" i="3"/>
  <c r="S270" i="3"/>
  <c r="S271" i="3"/>
  <c r="S272" i="3"/>
  <c r="S273" i="3"/>
  <c r="S274" i="3"/>
  <c r="S275" i="3"/>
  <c r="S276" i="3"/>
  <c r="S277" i="3"/>
  <c r="S278" i="3"/>
  <c r="S279" i="3"/>
  <c r="S280" i="3"/>
  <c r="S281" i="3"/>
  <c r="S282" i="3"/>
  <c r="S283" i="3"/>
  <c r="S284" i="3"/>
  <c r="S285" i="3"/>
  <c r="S286" i="3"/>
  <c r="S287" i="3"/>
  <c r="S288" i="3"/>
  <c r="S289" i="3"/>
  <c r="S290" i="3"/>
  <c r="S291" i="3"/>
  <c r="S292" i="3"/>
  <c r="S293" i="3"/>
  <c r="S294" i="3"/>
  <c r="S295" i="3"/>
  <c r="S296" i="3"/>
  <c r="S297" i="3"/>
  <c r="S298" i="3"/>
  <c r="S299" i="3"/>
  <c r="S300" i="3"/>
  <c r="S301" i="3"/>
  <c r="S302" i="3"/>
  <c r="S303" i="3"/>
  <c r="S304" i="3"/>
  <c r="S305" i="3"/>
  <c r="S306" i="3"/>
  <c r="S307" i="3"/>
  <c r="S308" i="3"/>
  <c r="S309" i="3"/>
  <c r="S310" i="3"/>
  <c r="S311" i="3"/>
  <c r="S312" i="3"/>
  <c r="S313" i="3"/>
  <c r="S314" i="3"/>
  <c r="S315" i="3"/>
  <c r="S316" i="3"/>
  <c r="S317" i="3"/>
  <c r="S318" i="3"/>
  <c r="S319" i="3"/>
  <c r="S320" i="3"/>
  <c r="S321" i="3"/>
  <c r="S322" i="3"/>
  <c r="S323" i="3"/>
  <c r="S324" i="3"/>
  <c r="S325" i="3"/>
  <c r="S326" i="3"/>
  <c r="S327" i="3"/>
  <c r="S328" i="3"/>
  <c r="S329" i="3"/>
  <c r="S330" i="3"/>
  <c r="S331" i="3"/>
  <c r="S332" i="3"/>
  <c r="S333" i="3"/>
  <c r="S334" i="3"/>
  <c r="S335" i="3"/>
  <c r="S336" i="3"/>
  <c r="S337" i="3"/>
  <c r="S338" i="3"/>
  <c r="S339" i="3"/>
  <c r="S340" i="3"/>
  <c r="S341" i="3"/>
  <c r="S342" i="3"/>
  <c r="S343" i="3"/>
  <c r="S344" i="3"/>
  <c r="S345" i="3"/>
  <c r="S346" i="3"/>
  <c r="S347" i="3"/>
  <c r="S348" i="3"/>
  <c r="S349" i="3"/>
  <c r="S350" i="3"/>
  <c r="S351" i="3"/>
  <c r="S352" i="3"/>
  <c r="S353" i="3"/>
  <c r="S354" i="3"/>
  <c r="S355" i="3"/>
  <c r="S356" i="3"/>
  <c r="S357" i="3"/>
  <c r="S358" i="3"/>
  <c r="S359" i="3"/>
  <c r="S360" i="3"/>
  <c r="S361" i="3"/>
  <c r="S362" i="3"/>
  <c r="S363" i="3"/>
  <c r="S364" i="3"/>
  <c r="S365" i="3"/>
  <c r="S366" i="3"/>
  <c r="S367" i="3"/>
  <c r="S368" i="3"/>
  <c r="S369" i="3"/>
  <c r="S370" i="3"/>
  <c r="S371" i="3"/>
  <c r="S372" i="3"/>
  <c r="S373" i="3"/>
  <c r="S374" i="3"/>
  <c r="S375" i="3"/>
  <c r="S376" i="3"/>
  <c r="S377" i="3"/>
  <c r="S378" i="3"/>
  <c r="S379" i="3"/>
  <c r="S380" i="3"/>
  <c r="S381" i="3"/>
  <c r="S382" i="3"/>
  <c r="S383" i="3"/>
  <c r="S384" i="3"/>
  <c r="S385" i="3"/>
  <c r="S386" i="3"/>
  <c r="S387" i="3"/>
  <c r="S388" i="3"/>
  <c r="S389" i="3"/>
  <c r="S390" i="3"/>
  <c r="S391" i="3"/>
  <c r="S392" i="3"/>
  <c r="S393" i="3"/>
  <c r="S394" i="3"/>
  <c r="S395" i="3"/>
  <c r="S396" i="3"/>
  <c r="S397" i="3"/>
  <c r="S398" i="3"/>
  <c r="S399" i="3"/>
  <c r="S400" i="3"/>
  <c r="S401" i="3"/>
  <c r="S402" i="3"/>
  <c r="S403" i="3"/>
  <c r="S404" i="3"/>
  <c r="S405" i="3"/>
  <c r="S406" i="3"/>
  <c r="S407" i="3"/>
  <c r="S408" i="3"/>
  <c r="S409" i="3"/>
  <c r="S410" i="3"/>
  <c r="S411" i="3"/>
  <c r="S412" i="3"/>
  <c r="S413" i="3"/>
  <c r="S414" i="3"/>
  <c r="S415" i="3"/>
  <c r="S416" i="3"/>
  <c r="S417" i="3"/>
  <c r="S418" i="3"/>
  <c r="S419" i="3"/>
  <c r="S420" i="3"/>
  <c r="S421" i="3"/>
  <c r="S422" i="3"/>
  <c r="S423" i="3"/>
  <c r="S424" i="3"/>
  <c r="S425" i="3"/>
  <c r="S426" i="3"/>
  <c r="S427" i="3"/>
  <c r="S428" i="3"/>
  <c r="S429" i="3"/>
  <c r="S430" i="3"/>
  <c r="S431" i="3"/>
  <c r="S432" i="3"/>
  <c r="S433" i="3"/>
  <c r="S434" i="3"/>
  <c r="S435" i="3"/>
  <c r="S436" i="3"/>
  <c r="S437" i="3"/>
  <c r="S438" i="3"/>
  <c r="S439" i="3"/>
  <c r="S440" i="3"/>
  <c r="S441" i="3"/>
  <c r="S442" i="3"/>
  <c r="S443" i="3"/>
  <c r="S444" i="3"/>
  <c r="S445" i="3"/>
  <c r="S446" i="3"/>
  <c r="S447" i="3"/>
  <c r="S448" i="3"/>
  <c r="S449" i="3"/>
  <c r="S450" i="3"/>
  <c r="S451" i="3"/>
  <c r="S452" i="3"/>
  <c r="S453" i="3"/>
  <c r="S454" i="3"/>
  <c r="S455" i="3"/>
  <c r="S456" i="3"/>
  <c r="S457" i="3"/>
  <c r="S458" i="3"/>
  <c r="S459" i="3"/>
  <c r="S460" i="3"/>
  <c r="S461" i="3"/>
  <c r="S462" i="3"/>
  <c r="S463" i="3"/>
  <c r="S464" i="3"/>
  <c r="S465" i="3"/>
  <c r="S466" i="3"/>
  <c r="S467" i="3"/>
  <c r="S468" i="3"/>
  <c r="S469" i="3"/>
  <c r="S470" i="3"/>
  <c r="S471" i="3"/>
  <c r="S472" i="3"/>
  <c r="S473" i="3"/>
  <c r="S474" i="3"/>
  <c r="S475" i="3"/>
  <c r="S476" i="3"/>
  <c r="S477" i="3"/>
  <c r="S478" i="3"/>
  <c r="S479" i="3"/>
  <c r="S480" i="3"/>
  <c r="S481" i="3"/>
  <c r="S482" i="3"/>
  <c r="S483" i="3"/>
  <c r="S484" i="3"/>
  <c r="S485" i="3"/>
  <c r="S486" i="3"/>
  <c r="S487" i="3"/>
  <c r="S488" i="3"/>
  <c r="S489" i="3"/>
  <c r="S490" i="3"/>
  <c r="S491" i="3"/>
  <c r="S492" i="3"/>
  <c r="S493" i="3"/>
  <c r="S494" i="3"/>
  <c r="S495" i="3"/>
  <c r="S496" i="3"/>
  <c r="S497" i="3"/>
  <c r="S498" i="3"/>
  <c r="S499" i="3"/>
  <c r="S500" i="3"/>
  <c r="S2" i="3"/>
  <c r="EZ8" i="9"/>
  <c r="GV8" i="9"/>
  <c r="LD8" i="9"/>
  <c r="MJ8" i="9"/>
  <c r="ER7" i="9"/>
  <c r="EZ7" i="9"/>
  <c r="GN7" i="9"/>
  <c r="MA7" i="9"/>
  <c r="I1" i="9"/>
  <c r="I7" i="9" s="1"/>
  <c r="J1" i="9"/>
  <c r="K1" i="9"/>
  <c r="L1" i="9"/>
  <c r="L7" i="9" s="1"/>
  <c r="M1" i="9"/>
  <c r="N1" i="9"/>
  <c r="O1" i="9"/>
  <c r="P1" i="9"/>
  <c r="Q1" i="9"/>
  <c r="R1" i="9"/>
  <c r="S1" i="9"/>
  <c r="T1" i="9"/>
  <c r="T7" i="9" s="1"/>
  <c r="U1" i="9"/>
  <c r="V1" i="9"/>
  <c r="W1" i="9"/>
  <c r="X1" i="9"/>
  <c r="Y1" i="9"/>
  <c r="Z1" i="9"/>
  <c r="AA1" i="9"/>
  <c r="AB1" i="9"/>
  <c r="AB7" i="9" s="1"/>
  <c r="AC1" i="9"/>
  <c r="AD1" i="9"/>
  <c r="AE1" i="9"/>
  <c r="AF1" i="9"/>
  <c r="AG1" i="9"/>
  <c r="AH1" i="9"/>
  <c r="AI1" i="9"/>
  <c r="AJ1" i="9"/>
  <c r="AJ7" i="9" s="1"/>
  <c r="AK1" i="9"/>
  <c r="AL1" i="9"/>
  <c r="AM1" i="9"/>
  <c r="AN1" i="9"/>
  <c r="AO1" i="9"/>
  <c r="AP1" i="9"/>
  <c r="AQ1" i="9"/>
  <c r="AR1" i="9"/>
  <c r="AR7" i="9" s="1"/>
  <c r="AS1" i="9"/>
  <c r="AT1" i="9"/>
  <c r="AU1" i="9"/>
  <c r="AV1" i="9"/>
  <c r="AW1" i="9"/>
  <c r="AX1" i="9"/>
  <c r="AY1" i="9"/>
  <c r="AZ1" i="9"/>
  <c r="AZ7" i="9" s="1"/>
  <c r="BA1" i="9"/>
  <c r="BB1" i="9"/>
  <c r="BC1" i="9"/>
  <c r="BD1" i="9"/>
  <c r="BE1" i="9"/>
  <c r="BE7" i="9" s="1"/>
  <c r="BF1" i="9"/>
  <c r="BG1" i="9"/>
  <c r="BH1" i="9"/>
  <c r="BH7" i="9" s="1"/>
  <c r="BI1" i="9"/>
  <c r="BJ1" i="9"/>
  <c r="BK1" i="9"/>
  <c r="BL1" i="9"/>
  <c r="BM1" i="9"/>
  <c r="BM7" i="9" s="1"/>
  <c r="BN1" i="9"/>
  <c r="BO1" i="9"/>
  <c r="BP1" i="9"/>
  <c r="BP7" i="9" s="1"/>
  <c r="BQ1" i="9"/>
  <c r="BR1" i="9"/>
  <c r="BS1" i="9"/>
  <c r="BT1" i="9"/>
  <c r="BU1" i="9"/>
  <c r="BU7" i="9" s="1"/>
  <c r="BV1" i="9"/>
  <c r="BV8" i="9" s="1"/>
  <c r="BW1" i="9"/>
  <c r="BX1" i="9"/>
  <c r="BX7" i="9" s="1"/>
  <c r="BY1" i="9"/>
  <c r="BZ1" i="9"/>
  <c r="CA1" i="9"/>
  <c r="CB1" i="9"/>
  <c r="CC1" i="9"/>
  <c r="CD1" i="9"/>
  <c r="CD8" i="9" s="1"/>
  <c r="CE1" i="9"/>
  <c r="CF1" i="9"/>
  <c r="CF7" i="9" s="1"/>
  <c r="CG1" i="9"/>
  <c r="CH1" i="9"/>
  <c r="CI1" i="9"/>
  <c r="CJ1" i="9"/>
  <c r="CK1" i="9"/>
  <c r="CK7" i="9" s="1"/>
  <c r="CL1" i="9"/>
  <c r="CL8" i="9" s="1"/>
  <c r="CM1" i="9"/>
  <c r="CN1" i="9"/>
  <c r="CN7" i="9" s="1"/>
  <c r="CO1" i="9"/>
  <c r="CP1" i="9"/>
  <c r="CQ1" i="9"/>
  <c r="CR1" i="9"/>
  <c r="CS1" i="9"/>
  <c r="CS7" i="9" s="1"/>
  <c r="CT1" i="9"/>
  <c r="CT8" i="9" s="1"/>
  <c r="CU1" i="9"/>
  <c r="CV1" i="9"/>
  <c r="CV7" i="9" s="1"/>
  <c r="CW1" i="9"/>
  <c r="CX1" i="9"/>
  <c r="CY1" i="9"/>
  <c r="CZ1" i="9"/>
  <c r="DA1" i="9"/>
  <c r="DB1" i="9"/>
  <c r="DB8" i="9" s="1"/>
  <c r="DC1" i="9"/>
  <c r="DD1" i="9"/>
  <c r="DD7" i="9" s="1"/>
  <c r="DE1" i="9"/>
  <c r="DF1" i="9"/>
  <c r="DG1" i="9"/>
  <c r="DH1" i="9"/>
  <c r="DI1" i="9"/>
  <c r="DJ1" i="9"/>
  <c r="DJ8" i="9" s="1"/>
  <c r="DK1" i="9"/>
  <c r="DL1" i="9"/>
  <c r="DL7" i="9" s="1"/>
  <c r="DM1" i="9"/>
  <c r="DN1" i="9"/>
  <c r="DO1" i="9"/>
  <c r="DP1" i="9"/>
  <c r="DQ1" i="9"/>
  <c r="DR1" i="9"/>
  <c r="DR8" i="9" s="1"/>
  <c r="DS1" i="9"/>
  <c r="DT1" i="9"/>
  <c r="DT7" i="9" s="1"/>
  <c r="DU1" i="9"/>
  <c r="DV1" i="9"/>
  <c r="DW1" i="9"/>
  <c r="DX1" i="9"/>
  <c r="DY1" i="9"/>
  <c r="DZ1" i="9"/>
  <c r="DZ8" i="9" s="1"/>
  <c r="EA1" i="9"/>
  <c r="EB1" i="9"/>
  <c r="EB7" i="9" s="1"/>
  <c r="EC1" i="9"/>
  <c r="ED1" i="9"/>
  <c r="EE1" i="9"/>
  <c r="EF1" i="9"/>
  <c r="EG1" i="9"/>
  <c r="EG8" i="9" s="1"/>
  <c r="EH1" i="9"/>
  <c r="EI1" i="9"/>
  <c r="EJ1" i="9"/>
  <c r="EJ7" i="9" s="1"/>
  <c r="EK1" i="9"/>
  <c r="EL1" i="9"/>
  <c r="EM1" i="9"/>
  <c r="EN1" i="9"/>
  <c r="EO1" i="9"/>
  <c r="EO8" i="9" s="1"/>
  <c r="EP1" i="9"/>
  <c r="EQ1" i="9"/>
  <c r="ER1" i="9"/>
  <c r="ER8" i="9" s="1"/>
  <c r="ES1" i="9"/>
  <c r="ET1" i="9"/>
  <c r="EU1" i="9"/>
  <c r="EV1" i="9"/>
  <c r="EW1" i="9"/>
  <c r="EW8" i="9" s="1"/>
  <c r="EX1" i="9"/>
  <c r="EY1" i="9"/>
  <c r="EZ1" i="9"/>
  <c r="FA1" i="9"/>
  <c r="FB1" i="9"/>
  <c r="FC1" i="9"/>
  <c r="FD1" i="9"/>
  <c r="FE1" i="9"/>
  <c r="FE8" i="9" s="1"/>
  <c r="FF1" i="9"/>
  <c r="FG1" i="9"/>
  <c r="FH1" i="9"/>
  <c r="FH8" i="9" s="1"/>
  <c r="FI1" i="9"/>
  <c r="FJ1" i="9"/>
  <c r="FK1" i="9"/>
  <c r="FL1" i="9"/>
  <c r="FM1" i="9"/>
  <c r="FM8" i="9" s="1"/>
  <c r="FN1" i="9"/>
  <c r="FO1" i="9"/>
  <c r="FP1" i="9"/>
  <c r="FP8" i="9" s="1"/>
  <c r="FQ1" i="9"/>
  <c r="FR1" i="9"/>
  <c r="FS1" i="9"/>
  <c r="FT1" i="9"/>
  <c r="FU1" i="9"/>
  <c r="FU8" i="9" s="1"/>
  <c r="FV1" i="9"/>
  <c r="FW1" i="9"/>
  <c r="FX1" i="9"/>
  <c r="FX8" i="9" s="1"/>
  <c r="FY1" i="9"/>
  <c r="FZ1" i="9"/>
  <c r="GA1" i="9"/>
  <c r="GB1" i="9"/>
  <c r="GC1" i="9"/>
  <c r="GC8" i="9" s="1"/>
  <c r="GD1" i="9"/>
  <c r="GE1" i="9"/>
  <c r="GF1" i="9"/>
  <c r="GF8" i="9" s="1"/>
  <c r="GG1" i="9"/>
  <c r="GH1" i="9"/>
  <c r="GI1" i="9"/>
  <c r="GJ1" i="9"/>
  <c r="GK1" i="9"/>
  <c r="GK8" i="9" s="1"/>
  <c r="GL1" i="9"/>
  <c r="GM1" i="9"/>
  <c r="GN1" i="9"/>
  <c r="GN8" i="9" s="1"/>
  <c r="GO1" i="9"/>
  <c r="GP1" i="9"/>
  <c r="GQ1" i="9"/>
  <c r="GR1" i="9"/>
  <c r="GS1" i="9"/>
  <c r="GS8" i="9" s="1"/>
  <c r="GT1" i="9"/>
  <c r="GU1" i="9"/>
  <c r="GV1" i="9"/>
  <c r="GV7" i="9" s="1"/>
  <c r="GW1" i="9"/>
  <c r="GX1" i="9"/>
  <c r="GY1" i="9"/>
  <c r="GZ1" i="9"/>
  <c r="HA1" i="9"/>
  <c r="HB1" i="9"/>
  <c r="HC1" i="9"/>
  <c r="HD1" i="9"/>
  <c r="HD7" i="9" s="1"/>
  <c r="HE1" i="9"/>
  <c r="HF1" i="9"/>
  <c r="HG1" i="9"/>
  <c r="HH1" i="9"/>
  <c r="HI1" i="9"/>
  <c r="HI8" i="9" s="1"/>
  <c r="HJ1" i="9"/>
  <c r="HK1" i="9"/>
  <c r="HL1" i="9"/>
  <c r="HL7" i="9" s="1"/>
  <c r="HM1" i="9"/>
  <c r="HN1" i="9"/>
  <c r="HO1" i="9"/>
  <c r="HP1" i="9"/>
  <c r="HQ1" i="9"/>
  <c r="HR1" i="9"/>
  <c r="HS1" i="9"/>
  <c r="HT1" i="9"/>
  <c r="HT7" i="9" s="1"/>
  <c r="HU1" i="9"/>
  <c r="HV1" i="9"/>
  <c r="HW1" i="9"/>
  <c r="HX1" i="9"/>
  <c r="HY1" i="9"/>
  <c r="HY8" i="9" s="1"/>
  <c r="HZ1" i="9"/>
  <c r="IA1" i="9"/>
  <c r="IB1" i="9"/>
  <c r="IB7" i="9" s="1"/>
  <c r="IC1" i="9"/>
  <c r="ID1" i="9"/>
  <c r="IE1" i="9"/>
  <c r="IF1" i="9"/>
  <c r="IG1" i="9"/>
  <c r="IG8" i="9" s="1"/>
  <c r="IH1" i="9"/>
  <c r="II1" i="9"/>
  <c r="IJ1" i="9"/>
  <c r="IJ7" i="9" s="1"/>
  <c r="IK1" i="9"/>
  <c r="IL1" i="9"/>
  <c r="IM1" i="9"/>
  <c r="IN1" i="9"/>
  <c r="IO1" i="9"/>
  <c r="IP1" i="9"/>
  <c r="IQ1" i="9"/>
  <c r="IR1" i="9"/>
  <c r="IR7" i="9" s="1"/>
  <c r="IS1" i="9"/>
  <c r="IT1" i="9"/>
  <c r="IU1" i="9"/>
  <c r="IV1" i="9"/>
  <c r="IW1" i="9"/>
  <c r="IW8" i="9" s="1"/>
  <c r="IX1" i="9"/>
  <c r="IY1" i="9"/>
  <c r="IZ1" i="9"/>
  <c r="IZ7" i="9" s="1"/>
  <c r="JA1" i="9"/>
  <c r="JB1" i="9"/>
  <c r="JC1" i="9"/>
  <c r="JD1" i="9"/>
  <c r="JE1" i="9"/>
  <c r="JE8" i="9" s="1"/>
  <c r="JF1" i="9"/>
  <c r="JG1" i="9"/>
  <c r="JH1" i="9"/>
  <c r="JH7" i="9" s="1"/>
  <c r="JI1" i="9"/>
  <c r="JJ1" i="9"/>
  <c r="JK1" i="9"/>
  <c r="JL1" i="9"/>
  <c r="JM1" i="9"/>
  <c r="JN1" i="9"/>
  <c r="JO1" i="9"/>
  <c r="JO7" i="9" s="1"/>
  <c r="JP1" i="9"/>
  <c r="JP8" i="9" s="1"/>
  <c r="JQ1" i="9"/>
  <c r="JQ7" i="9" s="1"/>
  <c r="JR1" i="9"/>
  <c r="JS1" i="9"/>
  <c r="JS7" i="9" s="1"/>
  <c r="JT1" i="9"/>
  <c r="JT7" i="9" s="1"/>
  <c r="JU1" i="9"/>
  <c r="JU8" i="9" s="1"/>
  <c r="JV1" i="9"/>
  <c r="JW1" i="9"/>
  <c r="JX1" i="9"/>
  <c r="JX8" i="9" s="1"/>
  <c r="JY1" i="9"/>
  <c r="JZ1" i="9"/>
  <c r="KA1" i="9"/>
  <c r="KB1" i="9"/>
  <c r="KC1" i="9"/>
  <c r="KC8" i="9" s="1"/>
  <c r="KD1" i="9"/>
  <c r="KE1" i="9"/>
  <c r="KE7" i="9" s="1"/>
  <c r="KF1" i="9"/>
  <c r="KF8" i="9" s="1"/>
  <c r="KG1" i="9"/>
  <c r="KH1" i="9"/>
  <c r="KI1" i="9"/>
  <c r="KI7" i="9" s="1"/>
  <c r="KJ1" i="9"/>
  <c r="KJ7" i="9" s="1"/>
  <c r="KK1" i="9"/>
  <c r="KK8" i="9" s="1"/>
  <c r="KL1" i="9"/>
  <c r="KM1" i="9"/>
  <c r="KN1" i="9"/>
  <c r="KN8" i="9" s="1"/>
  <c r="KO1" i="9"/>
  <c r="KP1" i="9"/>
  <c r="KQ1" i="9"/>
  <c r="KR1" i="9"/>
  <c r="KS1" i="9"/>
  <c r="KS8" i="9" s="1"/>
  <c r="KT1" i="9"/>
  <c r="KU1" i="9"/>
  <c r="KU7" i="9" s="1"/>
  <c r="KV1" i="9"/>
  <c r="KV8" i="9" s="1"/>
  <c r="KW1" i="9"/>
  <c r="KX1" i="9"/>
  <c r="KY1" i="9"/>
  <c r="KY7" i="9" s="1"/>
  <c r="KZ1" i="9"/>
  <c r="KZ7" i="9" s="1"/>
  <c r="LA1" i="9"/>
  <c r="LA8" i="9" s="1"/>
  <c r="LB1" i="9"/>
  <c r="LC1" i="9"/>
  <c r="LD1" i="9"/>
  <c r="LE1" i="9"/>
  <c r="LF1" i="9"/>
  <c r="LG1" i="9"/>
  <c r="LH1" i="9"/>
  <c r="LI1" i="9"/>
  <c r="LI8" i="9" s="1"/>
  <c r="LJ1" i="9"/>
  <c r="LK1" i="9"/>
  <c r="LK7" i="9" s="1"/>
  <c r="LL1" i="9"/>
  <c r="LL8" i="9" s="1"/>
  <c r="LM1" i="9"/>
  <c r="LN1" i="9"/>
  <c r="LO1" i="9"/>
  <c r="LO7" i="9" s="1"/>
  <c r="LP1" i="9"/>
  <c r="LP7" i="9" s="1"/>
  <c r="LQ1" i="9"/>
  <c r="LQ8" i="9" s="1"/>
  <c r="LR1" i="9"/>
  <c r="LS1" i="9"/>
  <c r="LT1" i="9"/>
  <c r="LT8" i="9" s="1"/>
  <c r="LU1" i="9"/>
  <c r="LV1" i="9"/>
  <c r="LW1" i="9"/>
  <c r="LX1" i="9"/>
  <c r="LY1" i="9"/>
  <c r="LZ1" i="9"/>
  <c r="MA1" i="9"/>
  <c r="MB1" i="9"/>
  <c r="MB8" i="9" s="1"/>
  <c r="MC1" i="9"/>
  <c r="MD1" i="9"/>
  <c r="ME1" i="9"/>
  <c r="ME7" i="9" s="1"/>
  <c r="MF1" i="9"/>
  <c r="MF7" i="9" s="1"/>
  <c r="MG1" i="9"/>
  <c r="MG8" i="9" s="1"/>
  <c r="MH1" i="9"/>
  <c r="MI1" i="9"/>
  <c r="MJ1" i="9"/>
  <c r="MK1" i="9"/>
  <c r="ML1" i="9"/>
  <c r="MM1" i="9"/>
  <c r="MN1" i="9"/>
  <c r="MO1" i="9"/>
  <c r="MO8" i="9" s="1"/>
  <c r="MP1" i="9"/>
  <c r="MQ1" i="9"/>
  <c r="MQ7" i="9" s="1"/>
  <c r="MR1" i="9"/>
  <c r="MR8" i="9" s="1"/>
  <c r="MS1" i="9"/>
  <c r="MS7" i="9" s="1"/>
  <c r="MT1" i="9"/>
  <c r="H1" i="9"/>
  <c r="G1" i="9"/>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2" i="3"/>
  <c r="G48" i="25"/>
  <c r="K48" i="25" s="1"/>
  <c r="G49" i="25"/>
  <c r="K49" i="25" s="1"/>
  <c r="G50" i="25"/>
  <c r="K50" i="25" s="1"/>
  <c r="G51" i="25"/>
  <c r="K51" i="25" s="1"/>
  <c r="G52" i="25"/>
  <c r="K52" i="25" s="1"/>
  <c r="G53" i="25"/>
  <c r="K53" i="25" s="1"/>
  <c r="G54" i="25"/>
  <c r="K54" i="25" s="1"/>
  <c r="G55" i="25"/>
  <c r="K55" i="25" s="1"/>
  <c r="G56" i="25"/>
  <c r="K56" i="25" s="1"/>
  <c r="G57" i="25"/>
  <c r="K57" i="25" s="1"/>
  <c r="G58" i="25"/>
  <c r="K58" i="25" s="1"/>
  <c r="G59" i="25"/>
  <c r="K59" i="25" s="1"/>
  <c r="G60" i="25"/>
  <c r="K60" i="25" s="1"/>
  <c r="G61" i="25"/>
  <c r="K61" i="25" s="1"/>
  <c r="G62" i="25"/>
  <c r="K62" i="25" s="1"/>
  <c r="G63" i="25"/>
  <c r="K63" i="25" s="1"/>
  <c r="G64" i="25"/>
  <c r="K64" i="25" s="1"/>
  <c r="G65" i="25"/>
  <c r="K65" i="25" s="1"/>
  <c r="G66" i="25"/>
  <c r="K66" i="25" s="1"/>
  <c r="G67" i="25"/>
  <c r="K67" i="25" s="1"/>
  <c r="G68" i="25"/>
  <c r="K68" i="25" s="1"/>
  <c r="G69" i="25"/>
  <c r="K69" i="25" s="1"/>
  <c r="G70" i="25"/>
  <c r="K70" i="25" s="1"/>
  <c r="G71" i="25"/>
  <c r="K71" i="25" s="1"/>
  <c r="G72" i="25"/>
  <c r="K72" i="25" s="1"/>
  <c r="G73" i="25"/>
  <c r="K73" i="25" s="1"/>
  <c r="G74" i="25"/>
  <c r="K74" i="25" s="1"/>
  <c r="G75" i="25"/>
  <c r="K75" i="25" s="1"/>
  <c r="G76" i="25"/>
  <c r="K76" i="25" s="1"/>
  <c r="G77" i="25"/>
  <c r="K77" i="25" s="1"/>
  <c r="G78" i="25"/>
  <c r="K78" i="25" s="1"/>
  <c r="G79" i="25"/>
  <c r="K79" i="25" s="1"/>
  <c r="G80" i="25"/>
  <c r="K80" i="25" s="1"/>
  <c r="G81" i="25"/>
  <c r="K81" i="25" s="1"/>
  <c r="G82" i="25"/>
  <c r="K82" i="25" s="1"/>
  <c r="G83" i="25"/>
  <c r="K83" i="25" s="1"/>
  <c r="G84" i="25"/>
  <c r="K84" i="25" s="1"/>
  <c r="G85" i="25"/>
  <c r="K85" i="25" s="1"/>
  <c r="G86" i="25"/>
  <c r="K86" i="25" s="1"/>
  <c r="G87" i="25"/>
  <c r="K87" i="25" s="1"/>
  <c r="G88" i="25"/>
  <c r="K88" i="25" s="1"/>
  <c r="G89" i="25"/>
  <c r="K89" i="25" s="1"/>
  <c r="G90" i="25"/>
  <c r="K90" i="25" s="1"/>
  <c r="G91" i="25"/>
  <c r="K91" i="25" s="1"/>
  <c r="G92" i="25"/>
  <c r="K92" i="25" s="1"/>
  <c r="G93" i="25"/>
  <c r="K93" i="25" s="1"/>
  <c r="G94" i="25"/>
  <c r="K94" i="25" s="1"/>
  <c r="G95" i="25"/>
  <c r="K95" i="25" s="1"/>
  <c r="G96" i="25"/>
  <c r="K96" i="25" s="1"/>
  <c r="G97" i="25"/>
  <c r="K97" i="25" s="1"/>
  <c r="G98" i="25"/>
  <c r="K98" i="25" s="1"/>
  <c r="G99" i="25"/>
  <c r="K99" i="25" s="1"/>
  <c r="G100" i="25"/>
  <c r="K100" i="25" s="1"/>
  <c r="G101" i="25"/>
  <c r="K101" i="25" s="1"/>
  <c r="G102" i="25"/>
  <c r="K102" i="25" s="1"/>
  <c r="G103" i="25"/>
  <c r="K103" i="25" s="1"/>
  <c r="G104" i="25"/>
  <c r="K104" i="25" s="1"/>
  <c r="G105" i="25"/>
  <c r="K105" i="25" s="1"/>
  <c r="G106" i="25"/>
  <c r="K106" i="25" s="1"/>
  <c r="G107" i="25"/>
  <c r="K107" i="25" s="1"/>
  <c r="G108" i="25"/>
  <c r="K108" i="25" s="1"/>
  <c r="G109" i="25"/>
  <c r="K109" i="25" s="1"/>
  <c r="G110" i="25"/>
  <c r="K110" i="25" s="1"/>
  <c r="G111" i="25"/>
  <c r="K111" i="25" s="1"/>
  <c r="G112" i="25"/>
  <c r="K112" i="25" s="1"/>
  <c r="G113" i="25"/>
  <c r="K113" i="25" s="1"/>
  <c r="G114" i="25"/>
  <c r="K114" i="25" s="1"/>
  <c r="G115" i="25"/>
  <c r="K115" i="25" s="1"/>
  <c r="G116" i="25"/>
  <c r="K116" i="25" s="1"/>
  <c r="G117" i="25"/>
  <c r="K117" i="25" s="1"/>
  <c r="G118" i="25"/>
  <c r="K118" i="25" s="1"/>
  <c r="G119" i="25"/>
  <c r="K119" i="25" s="1"/>
  <c r="G120" i="25"/>
  <c r="K120" i="25" s="1"/>
  <c r="G121" i="25"/>
  <c r="K121" i="25" s="1"/>
  <c r="G122" i="25"/>
  <c r="K122" i="25" s="1"/>
  <c r="G123" i="25"/>
  <c r="K123" i="25" s="1"/>
  <c r="G124" i="25"/>
  <c r="K124" i="25" s="1"/>
  <c r="G125" i="25"/>
  <c r="K125" i="25" s="1"/>
  <c r="G126" i="25"/>
  <c r="K126" i="25" s="1"/>
  <c r="G127" i="25"/>
  <c r="K127" i="25" s="1"/>
  <c r="G128" i="25"/>
  <c r="K128" i="25" s="1"/>
  <c r="G129" i="25"/>
  <c r="K129" i="25" s="1"/>
  <c r="G130" i="25"/>
  <c r="K130" i="25" s="1"/>
  <c r="G131" i="25"/>
  <c r="K131" i="25" s="1"/>
  <c r="G132" i="25"/>
  <c r="K132" i="25" s="1"/>
  <c r="G133" i="25"/>
  <c r="K133" i="25" s="1"/>
  <c r="G134" i="25"/>
  <c r="K134" i="25" s="1"/>
  <c r="G135" i="25"/>
  <c r="K135" i="25" s="1"/>
  <c r="G136" i="25"/>
  <c r="K136" i="25" s="1"/>
  <c r="G137" i="25"/>
  <c r="K137" i="25" s="1"/>
  <c r="G138" i="25"/>
  <c r="K138" i="25" s="1"/>
  <c r="G139" i="25"/>
  <c r="K139" i="25" s="1"/>
  <c r="G140" i="25"/>
  <c r="K140" i="25" s="1"/>
  <c r="G141" i="25"/>
  <c r="K141" i="25" s="1"/>
  <c r="G142" i="25"/>
  <c r="K142" i="25" s="1"/>
  <c r="G143" i="25"/>
  <c r="K143" i="25" s="1"/>
  <c r="G144" i="25"/>
  <c r="K144" i="25" s="1"/>
  <c r="G145" i="25"/>
  <c r="K145" i="25" s="1"/>
  <c r="G146" i="25"/>
  <c r="K146" i="25" s="1"/>
  <c r="G147" i="25"/>
  <c r="K147" i="25" s="1"/>
  <c r="G148" i="25"/>
  <c r="K148" i="25" s="1"/>
  <c r="G149" i="25"/>
  <c r="K149" i="25" s="1"/>
  <c r="G150" i="25"/>
  <c r="K150" i="25" s="1"/>
  <c r="G151" i="25"/>
  <c r="K151" i="25" s="1"/>
  <c r="G152" i="25"/>
  <c r="K152" i="25" s="1"/>
  <c r="G153" i="25"/>
  <c r="K153" i="25" s="1"/>
  <c r="G154" i="25"/>
  <c r="K154" i="25" s="1"/>
  <c r="G155" i="25"/>
  <c r="K155" i="25" s="1"/>
  <c r="G156" i="25"/>
  <c r="K156" i="25" s="1"/>
  <c r="G157" i="25"/>
  <c r="K157" i="25" s="1"/>
  <c r="G158" i="25"/>
  <c r="K158" i="25" s="1"/>
  <c r="G159" i="25"/>
  <c r="K159" i="25" s="1"/>
  <c r="G160" i="25"/>
  <c r="K160" i="25" s="1"/>
  <c r="G161" i="25"/>
  <c r="K161" i="25" s="1"/>
  <c r="G162" i="25"/>
  <c r="K162" i="25" s="1"/>
  <c r="G163" i="25"/>
  <c r="K163" i="25" s="1"/>
  <c r="G164" i="25"/>
  <c r="K164" i="25" s="1"/>
  <c r="G165" i="25"/>
  <c r="K165" i="25" s="1"/>
  <c r="G166" i="25"/>
  <c r="K166" i="25" s="1"/>
  <c r="G167" i="25"/>
  <c r="K167" i="25" s="1"/>
  <c r="G168" i="25"/>
  <c r="K168" i="25" s="1"/>
  <c r="G169" i="25"/>
  <c r="K169" i="25" s="1"/>
  <c r="G170" i="25"/>
  <c r="K170" i="25" s="1"/>
  <c r="G171" i="25"/>
  <c r="K171" i="25" s="1"/>
  <c r="G172" i="25"/>
  <c r="K172" i="25" s="1"/>
  <c r="G173" i="25"/>
  <c r="K173" i="25" s="1"/>
  <c r="G174" i="25"/>
  <c r="K174" i="25" s="1"/>
  <c r="G175" i="25"/>
  <c r="K175" i="25" s="1"/>
  <c r="G176" i="25"/>
  <c r="K176" i="25" s="1"/>
  <c r="G177" i="25"/>
  <c r="K177" i="25" s="1"/>
  <c r="G178" i="25"/>
  <c r="K178" i="25" s="1"/>
  <c r="G179" i="25"/>
  <c r="K179" i="25" s="1"/>
  <c r="G180" i="25"/>
  <c r="K180" i="25" s="1"/>
  <c r="G181" i="25"/>
  <c r="K181" i="25" s="1"/>
  <c r="G182" i="25"/>
  <c r="K182" i="25" s="1"/>
  <c r="G183" i="25"/>
  <c r="K183" i="25" s="1"/>
  <c r="G184" i="25"/>
  <c r="K184" i="25" s="1"/>
  <c r="G185" i="25"/>
  <c r="K185" i="25" s="1"/>
  <c r="G186" i="25"/>
  <c r="K186" i="25" s="1"/>
  <c r="G187" i="25"/>
  <c r="K187" i="25" s="1"/>
  <c r="G188" i="25"/>
  <c r="K188" i="25" s="1"/>
  <c r="G189" i="25"/>
  <c r="K189" i="25" s="1"/>
  <c r="G190" i="25"/>
  <c r="K190" i="25" s="1"/>
  <c r="G191" i="25"/>
  <c r="K191" i="25" s="1"/>
  <c r="G192" i="25"/>
  <c r="K192" i="25" s="1"/>
  <c r="G193" i="25"/>
  <c r="K193" i="25" s="1"/>
  <c r="G194" i="25"/>
  <c r="K194" i="25" s="1"/>
  <c r="G195" i="25"/>
  <c r="K195" i="25" s="1"/>
  <c r="G196" i="25"/>
  <c r="K196" i="25" s="1"/>
  <c r="G197" i="25"/>
  <c r="K197" i="25" s="1"/>
  <c r="G198" i="25"/>
  <c r="K198" i="25" s="1"/>
  <c r="G199" i="25"/>
  <c r="K199" i="25" s="1"/>
  <c r="G200" i="25"/>
  <c r="K200" i="25" s="1"/>
  <c r="G201" i="25"/>
  <c r="K201" i="25" s="1"/>
  <c r="G202" i="25"/>
  <c r="K202" i="25" s="1"/>
  <c r="G203" i="25"/>
  <c r="K203" i="25" s="1"/>
  <c r="G204" i="25"/>
  <c r="K204" i="25" s="1"/>
  <c r="G205" i="25"/>
  <c r="K205" i="25" s="1"/>
  <c r="G206" i="25"/>
  <c r="K206" i="25" s="1"/>
  <c r="G207" i="25"/>
  <c r="K207" i="25" s="1"/>
  <c r="G208" i="25"/>
  <c r="K208" i="25" s="1"/>
  <c r="G209" i="25"/>
  <c r="K209" i="25" s="1"/>
  <c r="G210" i="25"/>
  <c r="K210" i="25" s="1"/>
  <c r="G211" i="25"/>
  <c r="K211" i="25" s="1"/>
  <c r="G212" i="25"/>
  <c r="K212" i="25" s="1"/>
  <c r="G213" i="25"/>
  <c r="K213" i="25" s="1"/>
  <c r="G214" i="25"/>
  <c r="K214" i="25" s="1"/>
  <c r="G215" i="25"/>
  <c r="K215" i="25" s="1"/>
  <c r="G216" i="25"/>
  <c r="K216" i="25" s="1"/>
  <c r="G217" i="25"/>
  <c r="K217" i="25" s="1"/>
  <c r="G218" i="25"/>
  <c r="K218" i="25" s="1"/>
  <c r="G219" i="25"/>
  <c r="K219" i="25" s="1"/>
  <c r="G220" i="25"/>
  <c r="K220" i="25" s="1"/>
  <c r="G221" i="25"/>
  <c r="K221" i="25" s="1"/>
  <c r="G222" i="25"/>
  <c r="K222" i="25" s="1"/>
  <c r="G223" i="25"/>
  <c r="K223" i="25" s="1"/>
  <c r="G224" i="25"/>
  <c r="K224" i="25" s="1"/>
  <c r="G225" i="25"/>
  <c r="K225" i="25" s="1"/>
  <c r="G226" i="25"/>
  <c r="K226" i="25" s="1"/>
  <c r="G227" i="25"/>
  <c r="K227" i="25" s="1"/>
  <c r="G228" i="25"/>
  <c r="K228" i="25" s="1"/>
  <c r="G229" i="25"/>
  <c r="K229" i="25" s="1"/>
  <c r="G230" i="25"/>
  <c r="K230" i="25" s="1"/>
  <c r="G231" i="25"/>
  <c r="K231" i="25" s="1"/>
  <c r="G232" i="25"/>
  <c r="K232" i="25" s="1"/>
  <c r="G233" i="25"/>
  <c r="K233" i="25" s="1"/>
  <c r="G234" i="25"/>
  <c r="K234" i="25" s="1"/>
  <c r="G235" i="25"/>
  <c r="K235" i="25" s="1"/>
  <c r="G236" i="25"/>
  <c r="K236" i="25" s="1"/>
  <c r="G237" i="25"/>
  <c r="K237" i="25" s="1"/>
  <c r="G238" i="25"/>
  <c r="K238" i="25" s="1"/>
  <c r="G239" i="25"/>
  <c r="K239" i="25" s="1"/>
  <c r="G240" i="25"/>
  <c r="K240" i="25" s="1"/>
  <c r="G241" i="25"/>
  <c r="K241" i="25" s="1"/>
  <c r="G242" i="25"/>
  <c r="K242" i="25" s="1"/>
  <c r="G243" i="25"/>
  <c r="K243" i="25" s="1"/>
  <c r="G244" i="25"/>
  <c r="K244" i="25" s="1"/>
  <c r="G245" i="25"/>
  <c r="K245" i="25" s="1"/>
  <c r="G246" i="25"/>
  <c r="K246" i="25" s="1"/>
  <c r="G247" i="25"/>
  <c r="K247" i="25" s="1"/>
  <c r="G248" i="25"/>
  <c r="K248" i="25" s="1"/>
  <c r="G249" i="25"/>
  <c r="K249" i="25" s="1"/>
  <c r="G250" i="25"/>
  <c r="K250" i="25" s="1"/>
  <c r="G251" i="25"/>
  <c r="K251" i="25" s="1"/>
  <c r="G252" i="25"/>
  <c r="K252" i="25" s="1"/>
  <c r="G253" i="25"/>
  <c r="K253" i="25" s="1"/>
  <c r="G254" i="25"/>
  <c r="K254" i="25" s="1"/>
  <c r="G255" i="25"/>
  <c r="K255" i="25" s="1"/>
  <c r="G256" i="25"/>
  <c r="K256" i="25" s="1"/>
  <c r="G257" i="25"/>
  <c r="K257" i="25" s="1"/>
  <c r="G258" i="25"/>
  <c r="K258" i="25" s="1"/>
  <c r="G259" i="25"/>
  <c r="K259" i="25" s="1"/>
  <c r="G260" i="25"/>
  <c r="K260" i="25" s="1"/>
  <c r="G261" i="25"/>
  <c r="K261" i="25" s="1"/>
  <c r="G262" i="25"/>
  <c r="K262" i="25" s="1"/>
  <c r="G263" i="25"/>
  <c r="K263" i="25" s="1"/>
  <c r="G264" i="25"/>
  <c r="K264" i="25" s="1"/>
  <c r="G265" i="25"/>
  <c r="K265" i="25" s="1"/>
  <c r="G266" i="25"/>
  <c r="K266" i="25" s="1"/>
  <c r="G267" i="25"/>
  <c r="K267" i="25" s="1"/>
  <c r="G268" i="25"/>
  <c r="K268" i="25" s="1"/>
  <c r="G269" i="25"/>
  <c r="K269" i="25" s="1"/>
  <c r="G270" i="25"/>
  <c r="K270" i="25" s="1"/>
  <c r="G271" i="25"/>
  <c r="K271" i="25" s="1"/>
  <c r="G272" i="25"/>
  <c r="K272" i="25" s="1"/>
  <c r="G273" i="25"/>
  <c r="K273" i="25" s="1"/>
  <c r="G274" i="25"/>
  <c r="K274" i="25" s="1"/>
  <c r="G275" i="25"/>
  <c r="K275" i="25" s="1"/>
  <c r="G276" i="25"/>
  <c r="K276" i="25" s="1"/>
  <c r="G277" i="25"/>
  <c r="K277" i="25" s="1"/>
  <c r="G278" i="25"/>
  <c r="K278" i="25" s="1"/>
  <c r="G279" i="25"/>
  <c r="K279" i="25" s="1"/>
  <c r="G280" i="25"/>
  <c r="K280" i="25" s="1"/>
  <c r="G281" i="25"/>
  <c r="K281" i="25" s="1"/>
  <c r="G282" i="25"/>
  <c r="K282" i="25" s="1"/>
  <c r="G283" i="25"/>
  <c r="K283" i="25" s="1"/>
  <c r="G284" i="25"/>
  <c r="K284" i="25" s="1"/>
  <c r="G285" i="25"/>
  <c r="K285" i="25" s="1"/>
  <c r="G286" i="25"/>
  <c r="K286" i="25" s="1"/>
  <c r="G287" i="25"/>
  <c r="K287" i="25" s="1"/>
  <c r="G288" i="25"/>
  <c r="K288" i="25" s="1"/>
  <c r="G289" i="25"/>
  <c r="K289" i="25" s="1"/>
  <c r="G290" i="25"/>
  <c r="K290" i="25" s="1"/>
  <c r="G291" i="25"/>
  <c r="K291" i="25" s="1"/>
  <c r="G292" i="25"/>
  <c r="K292" i="25" s="1"/>
  <c r="G293" i="25"/>
  <c r="K293" i="25" s="1"/>
  <c r="G294" i="25"/>
  <c r="K294" i="25" s="1"/>
  <c r="G295" i="25"/>
  <c r="K295" i="25" s="1"/>
  <c r="G296" i="25"/>
  <c r="K296" i="25" s="1"/>
  <c r="G297" i="25"/>
  <c r="K297" i="25" s="1"/>
  <c r="G298" i="25"/>
  <c r="K298" i="25" s="1"/>
  <c r="G299" i="25"/>
  <c r="K299" i="25" s="1"/>
  <c r="G300" i="25"/>
  <c r="K300" i="25" s="1"/>
  <c r="G301" i="25"/>
  <c r="K301" i="25" s="1"/>
  <c r="G302" i="25"/>
  <c r="K302" i="25" s="1"/>
  <c r="G303" i="25"/>
  <c r="K303" i="25" s="1"/>
  <c r="G304" i="25"/>
  <c r="K304" i="25" s="1"/>
  <c r="G305" i="25"/>
  <c r="K305" i="25" s="1"/>
  <c r="G306" i="25"/>
  <c r="K306" i="25" s="1"/>
  <c r="G307" i="25"/>
  <c r="K307" i="25" s="1"/>
  <c r="G308" i="25"/>
  <c r="K308" i="25" s="1"/>
  <c r="G309" i="25"/>
  <c r="K309" i="25" s="1"/>
  <c r="G310" i="25"/>
  <c r="K310" i="25" s="1"/>
  <c r="G311" i="25"/>
  <c r="K311" i="25" s="1"/>
  <c r="G312" i="25"/>
  <c r="K312" i="25" s="1"/>
  <c r="G313" i="25"/>
  <c r="K313" i="25" s="1"/>
  <c r="G314" i="25"/>
  <c r="K314" i="25" s="1"/>
  <c r="G315" i="25"/>
  <c r="K315" i="25" s="1"/>
  <c r="G316" i="25"/>
  <c r="K316" i="25" s="1"/>
  <c r="G317" i="25"/>
  <c r="K317" i="25" s="1"/>
  <c r="G318" i="25"/>
  <c r="K318" i="25" s="1"/>
  <c r="G319" i="25"/>
  <c r="K319" i="25" s="1"/>
  <c r="G320" i="25"/>
  <c r="K320" i="25" s="1"/>
  <c r="G321" i="25"/>
  <c r="K321" i="25" s="1"/>
  <c r="G322" i="25"/>
  <c r="K322" i="25" s="1"/>
  <c r="G323" i="25"/>
  <c r="K323" i="25" s="1"/>
  <c r="G324" i="25"/>
  <c r="K324" i="25" s="1"/>
  <c r="G325" i="25"/>
  <c r="K325" i="25" s="1"/>
  <c r="G326" i="25"/>
  <c r="K326" i="25" s="1"/>
  <c r="G327" i="25"/>
  <c r="K327" i="25" s="1"/>
  <c r="G328" i="25"/>
  <c r="K328" i="25" s="1"/>
  <c r="G329" i="25"/>
  <c r="K329" i="25" s="1"/>
  <c r="G330" i="25"/>
  <c r="K330" i="25" s="1"/>
  <c r="G331" i="25"/>
  <c r="K331" i="25" s="1"/>
  <c r="G332" i="25"/>
  <c r="K332" i="25" s="1"/>
  <c r="G333" i="25"/>
  <c r="K333" i="25" s="1"/>
  <c r="G334" i="25"/>
  <c r="K334" i="25" s="1"/>
  <c r="G335" i="25"/>
  <c r="K335" i="25" s="1"/>
  <c r="G336" i="25"/>
  <c r="K336" i="25" s="1"/>
  <c r="G337" i="25"/>
  <c r="K337" i="25" s="1"/>
  <c r="G338" i="25"/>
  <c r="K338" i="25" s="1"/>
  <c r="G339" i="25"/>
  <c r="K339" i="25" s="1"/>
  <c r="G340" i="25"/>
  <c r="K340" i="25" s="1"/>
  <c r="G341" i="25"/>
  <c r="K341" i="25" s="1"/>
  <c r="G342" i="25"/>
  <c r="K342" i="25" s="1"/>
  <c r="G343" i="25"/>
  <c r="K343" i="25" s="1"/>
  <c r="G344" i="25"/>
  <c r="K344" i="25" s="1"/>
  <c r="G345" i="25"/>
  <c r="K345" i="25" s="1"/>
  <c r="G346" i="25"/>
  <c r="K346" i="25" s="1"/>
  <c r="G347" i="25"/>
  <c r="K347" i="25" s="1"/>
  <c r="G348" i="25"/>
  <c r="K348" i="25" s="1"/>
  <c r="G349" i="25"/>
  <c r="K349" i="25" s="1"/>
  <c r="G350" i="25"/>
  <c r="K350" i="25" s="1"/>
  <c r="G351" i="25"/>
  <c r="K351" i="25" s="1"/>
  <c r="G352" i="25"/>
  <c r="K352" i="25" s="1"/>
  <c r="G353" i="25"/>
  <c r="K353" i="25" s="1"/>
  <c r="G354" i="25"/>
  <c r="K354" i="25" s="1"/>
  <c r="G355" i="25"/>
  <c r="K355" i="25" s="1"/>
  <c r="G356" i="25"/>
  <c r="K356" i="25" s="1"/>
  <c r="G357" i="25"/>
  <c r="K357" i="25" s="1"/>
  <c r="G358" i="25"/>
  <c r="K358" i="25" s="1"/>
  <c r="G359" i="25"/>
  <c r="K359" i="25" s="1"/>
  <c r="G360" i="25"/>
  <c r="K360" i="25" s="1"/>
  <c r="G361" i="25"/>
  <c r="K361" i="25" s="1"/>
  <c r="G362" i="25"/>
  <c r="K362" i="25" s="1"/>
  <c r="G363" i="25"/>
  <c r="K363" i="25" s="1"/>
  <c r="G364" i="25"/>
  <c r="K364" i="25" s="1"/>
  <c r="G365" i="25"/>
  <c r="K365" i="25" s="1"/>
  <c r="G366" i="25"/>
  <c r="K366" i="25" s="1"/>
  <c r="G367" i="25"/>
  <c r="K367" i="25" s="1"/>
  <c r="G368" i="25"/>
  <c r="K368" i="25" s="1"/>
  <c r="G369" i="25"/>
  <c r="K369" i="25" s="1"/>
  <c r="G370" i="25"/>
  <c r="K370" i="25" s="1"/>
  <c r="G371" i="25"/>
  <c r="K371" i="25" s="1"/>
  <c r="G372" i="25"/>
  <c r="K372" i="25" s="1"/>
  <c r="G373" i="25"/>
  <c r="K373" i="25" s="1"/>
  <c r="G374" i="25"/>
  <c r="K374" i="25" s="1"/>
  <c r="G375" i="25"/>
  <c r="K375" i="25" s="1"/>
  <c r="G376" i="25"/>
  <c r="K376" i="25" s="1"/>
  <c r="G377" i="25"/>
  <c r="K377" i="25" s="1"/>
  <c r="G378" i="25"/>
  <c r="K378" i="25" s="1"/>
  <c r="G379" i="25"/>
  <c r="K379" i="25" s="1"/>
  <c r="G380" i="25"/>
  <c r="K380" i="25" s="1"/>
  <c r="G381" i="25"/>
  <c r="K381" i="25" s="1"/>
  <c r="G382" i="25"/>
  <c r="K382" i="25" s="1"/>
  <c r="G383" i="25"/>
  <c r="K383" i="25" s="1"/>
  <c r="G384" i="25"/>
  <c r="K384" i="25" s="1"/>
  <c r="G385" i="25"/>
  <c r="K385" i="25" s="1"/>
  <c r="G386" i="25"/>
  <c r="K386" i="25" s="1"/>
  <c r="G387" i="25"/>
  <c r="K387" i="25" s="1"/>
  <c r="G388" i="25"/>
  <c r="K388" i="25" s="1"/>
  <c r="G389" i="25"/>
  <c r="K389" i="25" s="1"/>
  <c r="G390" i="25"/>
  <c r="K390" i="25" s="1"/>
  <c r="G391" i="25"/>
  <c r="K391" i="25" s="1"/>
  <c r="G392" i="25"/>
  <c r="K392" i="25" s="1"/>
  <c r="G393" i="25"/>
  <c r="K393" i="25" s="1"/>
  <c r="G394" i="25"/>
  <c r="K394" i="25" s="1"/>
  <c r="G395" i="25"/>
  <c r="K395" i="25" s="1"/>
  <c r="G396" i="25"/>
  <c r="K396" i="25" s="1"/>
  <c r="G397" i="25"/>
  <c r="K397" i="25" s="1"/>
  <c r="G398" i="25"/>
  <c r="K398" i="25" s="1"/>
  <c r="G47" i="25"/>
  <c r="K47" i="25" s="1"/>
  <c r="H47" i="25"/>
  <c r="B3" i="13"/>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2" i="13"/>
  <c r="H48" i="25"/>
  <c r="H49" i="25"/>
  <c r="H50" i="25"/>
  <c r="H51" i="25"/>
  <c r="H52" i="25"/>
  <c r="H53" i="25"/>
  <c r="H54" i="25"/>
  <c r="H55" i="25"/>
  <c r="H56" i="25"/>
  <c r="H57" i="25"/>
  <c r="H58" i="25"/>
  <c r="H59" i="25"/>
  <c r="H60" i="25"/>
  <c r="H61" i="25"/>
  <c r="H62" i="25"/>
  <c r="H63" i="25"/>
  <c r="H64" i="25"/>
  <c r="H65" i="25"/>
  <c r="H66" i="25"/>
  <c r="H67" i="25"/>
  <c r="H68" i="25"/>
  <c r="H69" i="25"/>
  <c r="H70" i="25"/>
  <c r="H71" i="25"/>
  <c r="H72" i="25"/>
  <c r="H73" i="25"/>
  <c r="H74" i="25"/>
  <c r="H75" i="25"/>
  <c r="H76" i="25"/>
  <c r="H77" i="25"/>
  <c r="H78" i="25"/>
  <c r="H79" i="25"/>
  <c r="H80" i="25"/>
  <c r="H81" i="25"/>
  <c r="H82" i="25"/>
  <c r="H83" i="25"/>
  <c r="H84" i="25"/>
  <c r="H85" i="25"/>
  <c r="H86" i="25"/>
  <c r="H87" i="25"/>
  <c r="H88" i="25"/>
  <c r="H89" i="25"/>
  <c r="H90" i="25"/>
  <c r="H91" i="25"/>
  <c r="H92" i="25"/>
  <c r="H93" i="25"/>
  <c r="H94" i="25"/>
  <c r="H95" i="25"/>
  <c r="H96" i="25"/>
  <c r="H97" i="25"/>
  <c r="H98" i="25"/>
  <c r="H99" i="25"/>
  <c r="H100" i="25"/>
  <c r="H101" i="25"/>
  <c r="H102" i="25"/>
  <c r="H103" i="25"/>
  <c r="H104" i="25"/>
  <c r="H105" i="25"/>
  <c r="H106" i="25"/>
  <c r="H107" i="25"/>
  <c r="H108" i="25"/>
  <c r="H109" i="25"/>
  <c r="H110" i="25"/>
  <c r="H111" i="25"/>
  <c r="H112" i="25"/>
  <c r="H113" i="25"/>
  <c r="H114" i="25"/>
  <c r="H115" i="25"/>
  <c r="H116" i="25"/>
  <c r="H117" i="25"/>
  <c r="H118" i="25"/>
  <c r="H119" i="25"/>
  <c r="H120" i="25"/>
  <c r="H121" i="25"/>
  <c r="H122" i="25"/>
  <c r="H123" i="25"/>
  <c r="H124" i="25"/>
  <c r="H125" i="25"/>
  <c r="H126" i="25"/>
  <c r="H127" i="25"/>
  <c r="H128" i="25"/>
  <c r="H129" i="25"/>
  <c r="H130" i="25"/>
  <c r="H131" i="25"/>
  <c r="H132" i="25"/>
  <c r="H133" i="25"/>
  <c r="H134" i="25"/>
  <c r="H135" i="25"/>
  <c r="H136" i="25"/>
  <c r="H137" i="25"/>
  <c r="H138" i="25"/>
  <c r="H139" i="25"/>
  <c r="H140" i="25"/>
  <c r="H141" i="25"/>
  <c r="H142" i="25"/>
  <c r="H143" i="25"/>
  <c r="H144" i="25"/>
  <c r="H145" i="25"/>
  <c r="H146" i="25"/>
  <c r="H147" i="25"/>
  <c r="H148" i="25"/>
  <c r="H149" i="25"/>
  <c r="H150" i="25"/>
  <c r="H151" i="25"/>
  <c r="H152" i="25"/>
  <c r="H153" i="25"/>
  <c r="H154" i="25"/>
  <c r="H155" i="25"/>
  <c r="H156" i="25"/>
  <c r="H157" i="25"/>
  <c r="H158" i="25"/>
  <c r="H159" i="25"/>
  <c r="H160" i="25"/>
  <c r="H161" i="25"/>
  <c r="H162" i="25"/>
  <c r="H163" i="25"/>
  <c r="H164" i="25"/>
  <c r="H165" i="25"/>
  <c r="H166" i="25"/>
  <c r="H167" i="25"/>
  <c r="H168" i="25"/>
  <c r="H169" i="25"/>
  <c r="H170" i="25"/>
  <c r="H171" i="25"/>
  <c r="H172" i="25"/>
  <c r="H173" i="25"/>
  <c r="H174" i="25"/>
  <c r="H175" i="25"/>
  <c r="H176" i="25"/>
  <c r="H177" i="25"/>
  <c r="H178" i="25"/>
  <c r="H179" i="25"/>
  <c r="H180" i="25"/>
  <c r="H181" i="25"/>
  <c r="H182" i="25"/>
  <c r="H183" i="25"/>
  <c r="H184" i="25"/>
  <c r="H185" i="25"/>
  <c r="H186" i="25"/>
  <c r="H187" i="25"/>
  <c r="H188" i="25"/>
  <c r="H189" i="25"/>
  <c r="H190" i="25"/>
  <c r="H191" i="25"/>
  <c r="H192" i="25"/>
  <c r="H193" i="25"/>
  <c r="H194" i="25"/>
  <c r="H195" i="25"/>
  <c r="H196" i="25"/>
  <c r="H197" i="25"/>
  <c r="H198" i="25"/>
  <c r="H199" i="25"/>
  <c r="H200" i="25"/>
  <c r="H201" i="25"/>
  <c r="H202" i="25"/>
  <c r="H203" i="25"/>
  <c r="H204" i="25"/>
  <c r="H205" i="25"/>
  <c r="H206" i="25"/>
  <c r="H207" i="25"/>
  <c r="H208" i="25"/>
  <c r="H209" i="25"/>
  <c r="H210" i="25"/>
  <c r="H211" i="25"/>
  <c r="H212" i="25"/>
  <c r="H213" i="25"/>
  <c r="H214" i="25"/>
  <c r="H215" i="25"/>
  <c r="H216" i="25"/>
  <c r="H217" i="25"/>
  <c r="H218" i="25"/>
  <c r="H219" i="25"/>
  <c r="H220" i="25"/>
  <c r="H221" i="25"/>
  <c r="H222" i="25"/>
  <c r="H223" i="25"/>
  <c r="H224" i="25"/>
  <c r="H225" i="25"/>
  <c r="H226" i="25"/>
  <c r="H227" i="25"/>
  <c r="H228" i="25"/>
  <c r="H229" i="25"/>
  <c r="H230" i="25"/>
  <c r="H231" i="25"/>
  <c r="H232" i="25"/>
  <c r="H233" i="25"/>
  <c r="H234" i="25"/>
  <c r="H235" i="25"/>
  <c r="H236" i="25"/>
  <c r="H237" i="25"/>
  <c r="H238" i="25"/>
  <c r="H239" i="25"/>
  <c r="H240" i="25"/>
  <c r="H241" i="25"/>
  <c r="H242" i="25"/>
  <c r="H243" i="25"/>
  <c r="H244" i="25"/>
  <c r="H245" i="25"/>
  <c r="H246" i="25"/>
  <c r="H247" i="25"/>
  <c r="H248" i="25"/>
  <c r="H249" i="25"/>
  <c r="H250" i="25"/>
  <c r="H251" i="25"/>
  <c r="H252" i="25"/>
  <c r="H253" i="25"/>
  <c r="H254" i="25"/>
  <c r="H255" i="25"/>
  <c r="H256" i="25"/>
  <c r="H257" i="25"/>
  <c r="H258" i="25"/>
  <c r="H259" i="25"/>
  <c r="H260" i="25"/>
  <c r="H261" i="25"/>
  <c r="H262" i="25"/>
  <c r="H263" i="25"/>
  <c r="H264" i="25"/>
  <c r="H265" i="25"/>
  <c r="H266" i="25"/>
  <c r="H267" i="25"/>
  <c r="H268" i="25"/>
  <c r="H269" i="25"/>
  <c r="H270" i="25"/>
  <c r="H271" i="25"/>
  <c r="H272" i="25"/>
  <c r="H273" i="25"/>
  <c r="H274" i="25"/>
  <c r="H275" i="25"/>
  <c r="H276" i="25"/>
  <c r="H277" i="25"/>
  <c r="H278" i="25"/>
  <c r="H279" i="25"/>
  <c r="H280" i="25"/>
  <c r="H281" i="25"/>
  <c r="H282" i="25"/>
  <c r="H283" i="25"/>
  <c r="H284" i="25"/>
  <c r="H285" i="25"/>
  <c r="H286" i="25"/>
  <c r="H287" i="25"/>
  <c r="H288" i="25"/>
  <c r="H289" i="25"/>
  <c r="H290" i="25"/>
  <c r="H291" i="25"/>
  <c r="H292" i="25"/>
  <c r="H293" i="25"/>
  <c r="H294" i="25"/>
  <c r="H295" i="25"/>
  <c r="H296" i="25"/>
  <c r="H297" i="25"/>
  <c r="H298" i="25"/>
  <c r="H299" i="25"/>
  <c r="H300" i="25"/>
  <c r="H301" i="25"/>
  <c r="H302" i="25"/>
  <c r="H303" i="25"/>
  <c r="H304" i="25"/>
  <c r="H305" i="25"/>
  <c r="H306" i="25"/>
  <c r="H307" i="25"/>
  <c r="H308" i="25"/>
  <c r="H309" i="25"/>
  <c r="H310" i="25"/>
  <c r="H311" i="25"/>
  <c r="H312" i="25"/>
  <c r="H313" i="25"/>
  <c r="H314" i="25"/>
  <c r="H315" i="25"/>
  <c r="H316" i="25"/>
  <c r="H317" i="25"/>
  <c r="H318" i="25"/>
  <c r="H319" i="25"/>
  <c r="H320" i="25"/>
  <c r="H321" i="25"/>
  <c r="H322" i="25"/>
  <c r="H323" i="25"/>
  <c r="H324" i="25"/>
  <c r="H325" i="25"/>
  <c r="H326" i="25"/>
  <c r="H327" i="25"/>
  <c r="H328" i="25"/>
  <c r="H329" i="25"/>
  <c r="H330" i="25"/>
  <c r="H331" i="25"/>
  <c r="H332" i="25"/>
  <c r="H333" i="25"/>
  <c r="H334" i="25"/>
  <c r="H335" i="25"/>
  <c r="H336" i="25"/>
  <c r="H337" i="25"/>
  <c r="H338" i="25"/>
  <c r="H339" i="25"/>
  <c r="H340" i="25"/>
  <c r="H341" i="25"/>
  <c r="H342" i="25"/>
  <c r="H343" i="25"/>
  <c r="H344" i="25"/>
  <c r="H345" i="25"/>
  <c r="H346" i="25"/>
  <c r="H347" i="25"/>
  <c r="H348" i="25"/>
  <c r="H349" i="25"/>
  <c r="H350" i="25"/>
  <c r="H351" i="25"/>
  <c r="H352" i="25"/>
  <c r="H353" i="25"/>
  <c r="H354" i="25"/>
  <c r="H355" i="25"/>
  <c r="H356" i="25"/>
  <c r="H357" i="25"/>
  <c r="H358" i="25"/>
  <c r="H359" i="25"/>
  <c r="H360" i="25"/>
  <c r="H361" i="25"/>
  <c r="H362" i="25"/>
  <c r="H363" i="25"/>
  <c r="H364" i="25"/>
  <c r="H365" i="25"/>
  <c r="H366" i="25"/>
  <c r="H367" i="25"/>
  <c r="H368" i="25"/>
  <c r="H369" i="25"/>
  <c r="H370" i="25"/>
  <c r="H371" i="25"/>
  <c r="H372" i="25"/>
  <c r="H373" i="25"/>
  <c r="H374" i="25"/>
  <c r="H375" i="25"/>
  <c r="H376" i="25"/>
  <c r="H377" i="25"/>
  <c r="H378" i="25"/>
  <c r="H379" i="25"/>
  <c r="H380" i="25"/>
  <c r="H381" i="25"/>
  <c r="H382" i="25"/>
  <c r="H383" i="25"/>
  <c r="H384" i="25"/>
  <c r="H385" i="25"/>
  <c r="H386" i="25"/>
  <c r="H387" i="25"/>
  <c r="H388" i="25"/>
  <c r="H389" i="25"/>
  <c r="H390" i="25"/>
  <c r="H391" i="25"/>
  <c r="H392" i="25"/>
  <c r="H393" i="25"/>
  <c r="H394" i="25"/>
  <c r="H395" i="25"/>
  <c r="H396" i="25"/>
  <c r="H397" i="25"/>
  <c r="H398" i="25"/>
  <c r="GF7" i="9" l="1"/>
  <c r="FX7" i="9"/>
  <c r="FP7" i="9"/>
  <c r="EJ8" i="9"/>
  <c r="FH7" i="9"/>
  <c r="BH8" i="9"/>
  <c r="AB8" i="9"/>
  <c r="EP9" i="9"/>
  <c r="JH8" i="9"/>
  <c r="IZ8" i="9"/>
  <c r="IR8" i="9"/>
  <c r="IJ8" i="9"/>
  <c r="IB8" i="9"/>
  <c r="HT8" i="9"/>
  <c r="HL8" i="9"/>
  <c r="HD8" i="9"/>
  <c r="CD9" i="9"/>
  <c r="HB9" i="9"/>
  <c r="DZ9" i="9"/>
  <c r="KQ9" i="9"/>
  <c r="R9" i="9"/>
  <c r="JK9" i="9"/>
  <c r="IE9" i="9"/>
  <c r="LS9" i="9"/>
  <c r="KM9" i="9"/>
  <c r="JG9" i="9"/>
  <c r="IA9" i="9"/>
  <c r="LW9" i="9"/>
  <c r="MK6" i="9"/>
  <c r="MK9" i="9"/>
  <c r="LY6" i="9"/>
  <c r="LY9" i="9"/>
  <c r="LM6" i="9"/>
  <c r="LM9" i="9"/>
  <c r="KW9" i="9"/>
  <c r="KW6" i="9"/>
  <c r="KG6" i="9"/>
  <c r="KG9" i="9"/>
  <c r="JY6" i="9"/>
  <c r="JY9" i="9"/>
  <c r="JM6" i="9"/>
  <c r="JM9" i="9"/>
  <c r="JA6" i="9"/>
  <c r="JA9" i="9"/>
  <c r="IO6" i="9"/>
  <c r="IO9" i="9"/>
  <c r="IC6" i="9"/>
  <c r="IC9" i="9"/>
  <c r="HQ6" i="9"/>
  <c r="HQ9" i="9"/>
  <c r="HA6" i="9"/>
  <c r="HA9" i="9"/>
  <c r="GO6" i="9"/>
  <c r="GO9" i="9"/>
  <c r="GG6" i="9"/>
  <c r="GG9" i="9"/>
  <c r="FQ6" i="9"/>
  <c r="FQ9" i="9"/>
  <c r="FI6" i="9"/>
  <c r="FI9" i="9"/>
  <c r="FA6" i="9"/>
  <c r="FA9" i="9"/>
  <c r="ES6" i="9"/>
  <c r="ES9" i="9"/>
  <c r="EK6" i="9"/>
  <c r="EK9" i="9"/>
  <c r="DY6" i="9"/>
  <c r="DY9" i="9"/>
  <c r="DY8" i="9"/>
  <c r="DQ6" i="9"/>
  <c r="DQ9" i="9"/>
  <c r="DQ8" i="9"/>
  <c r="DI6" i="9"/>
  <c r="DI9" i="9"/>
  <c r="DI8" i="9"/>
  <c r="DA6" i="9"/>
  <c r="DA9" i="9"/>
  <c r="DA8" i="9"/>
  <c r="CO6" i="9"/>
  <c r="CO9" i="9"/>
  <c r="CO8" i="9"/>
  <c r="CC6" i="9"/>
  <c r="CC9" i="9"/>
  <c r="CC8" i="9"/>
  <c r="AW6" i="9"/>
  <c r="AW9" i="9"/>
  <c r="AW8" i="9"/>
  <c r="AO6" i="9"/>
  <c r="AO9" i="9"/>
  <c r="AO8" i="9"/>
  <c r="AG6" i="9"/>
  <c r="AG9" i="9"/>
  <c r="AG8" i="9"/>
  <c r="Y6" i="9"/>
  <c r="Y9" i="9"/>
  <c r="Y8" i="9"/>
  <c r="Q6" i="9"/>
  <c r="Q9" i="9"/>
  <c r="Q8" i="9"/>
  <c r="M6" i="9"/>
  <c r="M9" i="9"/>
  <c r="M8" i="9"/>
  <c r="G6" i="9"/>
  <c r="G9" i="9"/>
  <c r="G8" i="9"/>
  <c r="MR9" i="9"/>
  <c r="MR6" i="9"/>
  <c r="MN6" i="9"/>
  <c r="MN9" i="9"/>
  <c r="MJ9" i="9"/>
  <c r="MJ6" i="9"/>
  <c r="MF6" i="9"/>
  <c r="MF9" i="9"/>
  <c r="MB6" i="9"/>
  <c r="MB9" i="9"/>
  <c r="LX6" i="9"/>
  <c r="LX9" i="9"/>
  <c r="LT6" i="9"/>
  <c r="LT9" i="9"/>
  <c r="LP6" i="9"/>
  <c r="LP9" i="9"/>
  <c r="LL6" i="9"/>
  <c r="LL9" i="9"/>
  <c r="LH6" i="9"/>
  <c r="LH9" i="9"/>
  <c r="LD6" i="9"/>
  <c r="LD9" i="9"/>
  <c r="KZ6" i="9"/>
  <c r="KZ9" i="9"/>
  <c r="KV6" i="9"/>
  <c r="KV9" i="9"/>
  <c r="KR6" i="9"/>
  <c r="KR9" i="9"/>
  <c r="KN6" i="9"/>
  <c r="KN9" i="9"/>
  <c r="KJ6" i="9"/>
  <c r="KJ9" i="9"/>
  <c r="KF6" i="9"/>
  <c r="KF9" i="9"/>
  <c r="KB6" i="9"/>
  <c r="KB9" i="9"/>
  <c r="JX6" i="9"/>
  <c r="JX9" i="9"/>
  <c r="JT6" i="9"/>
  <c r="JT9" i="9"/>
  <c r="JP6" i="9"/>
  <c r="JP9" i="9"/>
  <c r="JL6" i="9"/>
  <c r="JL9" i="9"/>
  <c r="JH6" i="9"/>
  <c r="JH9" i="9"/>
  <c r="JD6" i="9"/>
  <c r="JD9" i="9"/>
  <c r="IZ6" i="9"/>
  <c r="IZ9" i="9"/>
  <c r="IV6" i="9"/>
  <c r="IV9" i="9"/>
  <c r="IR6" i="9"/>
  <c r="IR9" i="9"/>
  <c r="IN6" i="9"/>
  <c r="IN9" i="9"/>
  <c r="IJ6" i="9"/>
  <c r="IJ9" i="9"/>
  <c r="IF6" i="9"/>
  <c r="IF9" i="9"/>
  <c r="IB6" i="9"/>
  <c r="IB9" i="9"/>
  <c r="HX6" i="9"/>
  <c r="HX9" i="9"/>
  <c r="HT6" i="9"/>
  <c r="HT9" i="9"/>
  <c r="HP6" i="9"/>
  <c r="HP9" i="9"/>
  <c r="HL6" i="9"/>
  <c r="HL9" i="9"/>
  <c r="HH6" i="9"/>
  <c r="HH9" i="9"/>
  <c r="HD6" i="9"/>
  <c r="HD9" i="9"/>
  <c r="GZ6" i="9"/>
  <c r="GZ9" i="9"/>
  <c r="GV6" i="9"/>
  <c r="GV9" i="9"/>
  <c r="GR6" i="9"/>
  <c r="GR9" i="9"/>
  <c r="GN6" i="9"/>
  <c r="GN9" i="9"/>
  <c r="GJ6" i="9"/>
  <c r="GJ9" i="9"/>
  <c r="GF6" i="9"/>
  <c r="GF9" i="9"/>
  <c r="GB6" i="9"/>
  <c r="GB9" i="9"/>
  <c r="FX6" i="9"/>
  <c r="FX9" i="9"/>
  <c r="FT6" i="9"/>
  <c r="FT9" i="9"/>
  <c r="FP6" i="9"/>
  <c r="FP9" i="9"/>
  <c r="FL6" i="9"/>
  <c r="FL9" i="9"/>
  <c r="FH6" i="9"/>
  <c r="FH9" i="9"/>
  <c r="FD6" i="9"/>
  <c r="FD9" i="9"/>
  <c r="EZ6" i="9"/>
  <c r="EZ9" i="9"/>
  <c r="EV6" i="9"/>
  <c r="EV9" i="9"/>
  <c r="ER6" i="9"/>
  <c r="ER9" i="9"/>
  <c r="EN6" i="9"/>
  <c r="EN9" i="9"/>
  <c r="EJ6" i="9"/>
  <c r="EJ9" i="9"/>
  <c r="EF6" i="9"/>
  <c r="EF9" i="9"/>
  <c r="EB6" i="9"/>
  <c r="EB9" i="9"/>
  <c r="DX6" i="9"/>
  <c r="DX9" i="9"/>
  <c r="DX8" i="9"/>
  <c r="DT6" i="9"/>
  <c r="DT9" i="9"/>
  <c r="DP6" i="9"/>
  <c r="DP9" i="9"/>
  <c r="DP8" i="9"/>
  <c r="DL6" i="9"/>
  <c r="DL9" i="9"/>
  <c r="DH6" i="9"/>
  <c r="DH9" i="9"/>
  <c r="DH8" i="9"/>
  <c r="DD6" i="9"/>
  <c r="DD9" i="9"/>
  <c r="CZ6" i="9"/>
  <c r="CZ9" i="9"/>
  <c r="CZ8" i="9"/>
  <c r="CV6" i="9"/>
  <c r="CV9" i="9"/>
  <c r="CR6" i="9"/>
  <c r="CR9" i="9"/>
  <c r="CR8" i="9"/>
  <c r="CN6" i="9"/>
  <c r="CN9" i="9"/>
  <c r="CJ6" i="9"/>
  <c r="CJ9" i="9"/>
  <c r="CJ8" i="9"/>
  <c r="CF6" i="9"/>
  <c r="CF9" i="9"/>
  <c r="CB6" i="9"/>
  <c r="CB9" i="9"/>
  <c r="CB8" i="9"/>
  <c r="BX6" i="9"/>
  <c r="BX9" i="9"/>
  <c r="BT6" i="9"/>
  <c r="BT9" i="9"/>
  <c r="BT8" i="9"/>
  <c r="BP6" i="9"/>
  <c r="BP9" i="9"/>
  <c r="BP8" i="9"/>
  <c r="BL6" i="9"/>
  <c r="BL9" i="9"/>
  <c r="BH6" i="9"/>
  <c r="BH9" i="9"/>
  <c r="BD6" i="9"/>
  <c r="BD9" i="9"/>
  <c r="BD8" i="9"/>
  <c r="AZ6" i="9"/>
  <c r="AZ9" i="9"/>
  <c r="AZ8" i="9"/>
  <c r="AV6" i="9"/>
  <c r="AV9" i="9"/>
  <c r="AR6" i="9"/>
  <c r="AR9" i="9"/>
  <c r="AN6" i="9"/>
  <c r="AN9" i="9"/>
  <c r="AN8" i="9"/>
  <c r="AJ6" i="9"/>
  <c r="AJ9" i="9"/>
  <c r="AJ8" i="9"/>
  <c r="AF6" i="9"/>
  <c r="AF9" i="9"/>
  <c r="AB6" i="9"/>
  <c r="AB9" i="9"/>
  <c r="X6" i="9"/>
  <c r="X9" i="9"/>
  <c r="X8" i="9"/>
  <c r="T6" i="9"/>
  <c r="T9" i="9"/>
  <c r="T8" i="9"/>
  <c r="P6" i="9"/>
  <c r="P9" i="9"/>
  <c r="L6" i="9"/>
  <c r="L9" i="9"/>
  <c r="G7" i="9"/>
  <c r="MO7" i="9"/>
  <c r="MJ7" i="9"/>
  <c r="LY7" i="9"/>
  <c r="LT7" i="9"/>
  <c r="LI7" i="9"/>
  <c r="LD7" i="9"/>
  <c r="KS7" i="9"/>
  <c r="KN7" i="9"/>
  <c r="KC7" i="9"/>
  <c r="JX7" i="9"/>
  <c r="JM7" i="9"/>
  <c r="JE7" i="9"/>
  <c r="IW7" i="9"/>
  <c r="IO7" i="9"/>
  <c r="IG7" i="9"/>
  <c r="HY7" i="9"/>
  <c r="HQ7" i="9"/>
  <c r="HI7" i="9"/>
  <c r="HA7" i="9"/>
  <c r="GS7" i="9"/>
  <c r="GK7" i="9"/>
  <c r="GC7" i="9"/>
  <c r="FU7" i="9"/>
  <c r="FM7" i="9"/>
  <c r="FE7" i="9"/>
  <c r="EW7" i="9"/>
  <c r="EO7" i="9"/>
  <c r="EG7" i="9"/>
  <c r="DY7" i="9"/>
  <c r="DQ7" i="9"/>
  <c r="DI7" i="9"/>
  <c r="DA7" i="9"/>
  <c r="CC7" i="9"/>
  <c r="AW7" i="9"/>
  <c r="AO7" i="9"/>
  <c r="AG7" i="9"/>
  <c r="Y7" i="9"/>
  <c r="Q7" i="9"/>
  <c r="LY8" i="9"/>
  <c r="JM8" i="9"/>
  <c r="IO8" i="9"/>
  <c r="HQ8" i="9"/>
  <c r="HA8" i="9"/>
  <c r="DT8" i="9"/>
  <c r="DD8" i="9"/>
  <c r="CN8" i="9"/>
  <c r="BX8" i="9"/>
  <c r="AV8" i="9"/>
  <c r="P8" i="9"/>
  <c r="MO6" i="9"/>
  <c r="MO9" i="9"/>
  <c r="MC9" i="9"/>
  <c r="MC6" i="9"/>
  <c r="LQ6" i="9"/>
  <c r="LQ9" i="9"/>
  <c r="LI6" i="9"/>
  <c r="LI9" i="9"/>
  <c r="KS6" i="9"/>
  <c r="KS9" i="9"/>
  <c r="KK6" i="9"/>
  <c r="KK9" i="9"/>
  <c r="JU6" i="9"/>
  <c r="JU9" i="9"/>
  <c r="JI6" i="9"/>
  <c r="JI9" i="9"/>
  <c r="IW6" i="9"/>
  <c r="IW9" i="9"/>
  <c r="IK6" i="9"/>
  <c r="IK9" i="9"/>
  <c r="HY6" i="9"/>
  <c r="HY9" i="9"/>
  <c r="HM6" i="9"/>
  <c r="HM9" i="9"/>
  <c r="HE6" i="9"/>
  <c r="HE9" i="9"/>
  <c r="GS6" i="9"/>
  <c r="GS9" i="9"/>
  <c r="GC6" i="9"/>
  <c r="GC9" i="9"/>
  <c r="FU6" i="9"/>
  <c r="FU9" i="9"/>
  <c r="FM6" i="9"/>
  <c r="FM9" i="9"/>
  <c r="EC6" i="9"/>
  <c r="EC9" i="9"/>
  <c r="EC8" i="9"/>
  <c r="H6" i="9"/>
  <c r="H9" i="9"/>
  <c r="H8" i="9"/>
  <c r="MQ6" i="9"/>
  <c r="MQ9" i="9"/>
  <c r="MQ8" i="9"/>
  <c r="MM6" i="9"/>
  <c r="MM8" i="9"/>
  <c r="MI6" i="9"/>
  <c r="MI8" i="9"/>
  <c r="ME6" i="9"/>
  <c r="ME9" i="9"/>
  <c r="ME8" i="9"/>
  <c r="MA6" i="9"/>
  <c r="MA9" i="9"/>
  <c r="MA8" i="9"/>
  <c r="LW6" i="9"/>
  <c r="LW8" i="9"/>
  <c r="LS6" i="9"/>
  <c r="LS8" i="9"/>
  <c r="LO6" i="9"/>
  <c r="LO9" i="9"/>
  <c r="LO8" i="9"/>
  <c r="LK6" i="9"/>
  <c r="LK9" i="9"/>
  <c r="LK8" i="9"/>
  <c r="LG6" i="9"/>
  <c r="LG8" i="9"/>
  <c r="LC6" i="9"/>
  <c r="LC8" i="9"/>
  <c r="KY6" i="9"/>
  <c r="KY9" i="9"/>
  <c r="KY8" i="9"/>
  <c r="KU6" i="9"/>
  <c r="KU9" i="9"/>
  <c r="KU8" i="9"/>
  <c r="KQ6" i="9"/>
  <c r="KQ8" i="9"/>
  <c r="KM6" i="9"/>
  <c r="KM8" i="9"/>
  <c r="KI6" i="9"/>
  <c r="KI9" i="9"/>
  <c r="KI8" i="9"/>
  <c r="KE6" i="9"/>
  <c r="KE9" i="9"/>
  <c r="KE8" i="9"/>
  <c r="KA6" i="9"/>
  <c r="KA8" i="9"/>
  <c r="JW6" i="9"/>
  <c r="JW8" i="9"/>
  <c r="JS6" i="9"/>
  <c r="JS9" i="9"/>
  <c r="JS8" i="9"/>
  <c r="JO6" i="9"/>
  <c r="JO9" i="9"/>
  <c r="JO8" i="9"/>
  <c r="JK6" i="9"/>
  <c r="JK8" i="9"/>
  <c r="JK7" i="9"/>
  <c r="JG6" i="9"/>
  <c r="JG8" i="9"/>
  <c r="JG7" i="9"/>
  <c r="JC9" i="9"/>
  <c r="JC8" i="9"/>
  <c r="JC7" i="9"/>
  <c r="IY6" i="9"/>
  <c r="IY9" i="9"/>
  <c r="IY8" i="9"/>
  <c r="IY7" i="9"/>
  <c r="IU6" i="9"/>
  <c r="IU8" i="9"/>
  <c r="IU7" i="9"/>
  <c r="IQ6" i="9"/>
  <c r="IQ8" i="9"/>
  <c r="IQ7" i="9"/>
  <c r="IM6" i="9"/>
  <c r="IM9" i="9"/>
  <c r="IM8" i="9"/>
  <c r="IM7" i="9"/>
  <c r="II6" i="9"/>
  <c r="II9" i="9"/>
  <c r="II8" i="9"/>
  <c r="II7" i="9"/>
  <c r="IE6" i="9"/>
  <c r="IE8" i="9"/>
  <c r="IE7" i="9"/>
  <c r="IA6" i="9"/>
  <c r="IA8" i="9"/>
  <c r="IA7" i="9"/>
  <c r="HW6" i="9"/>
  <c r="HW9" i="9"/>
  <c r="HW8" i="9"/>
  <c r="HW7" i="9"/>
  <c r="HS6" i="9"/>
  <c r="HS9" i="9"/>
  <c r="HS8" i="9"/>
  <c r="HS7" i="9"/>
  <c r="HO6" i="9"/>
  <c r="HO9" i="9"/>
  <c r="HO8" i="9"/>
  <c r="HO7" i="9"/>
  <c r="HK6" i="9"/>
  <c r="HK9" i="9"/>
  <c r="HK8" i="9"/>
  <c r="HK7" i="9"/>
  <c r="HG9" i="9"/>
  <c r="HG6" i="9"/>
  <c r="HG8" i="9"/>
  <c r="HG7" i="9"/>
  <c r="HC9" i="9"/>
  <c r="HC6" i="9"/>
  <c r="HC8" i="9"/>
  <c r="HC7" i="9"/>
  <c r="GY9" i="9"/>
  <c r="GY6" i="9"/>
  <c r="GY8" i="9"/>
  <c r="GY7" i="9"/>
  <c r="GU6" i="9"/>
  <c r="GU9" i="9"/>
  <c r="GU8" i="9"/>
  <c r="GU7" i="9"/>
  <c r="GQ9" i="9"/>
  <c r="GQ8" i="9"/>
  <c r="GQ7" i="9"/>
  <c r="GM9" i="9"/>
  <c r="GM6" i="9"/>
  <c r="GM8" i="9"/>
  <c r="GM7" i="9"/>
  <c r="GI9" i="9"/>
  <c r="GI6" i="9"/>
  <c r="GI8" i="9"/>
  <c r="GI7" i="9"/>
  <c r="GE6" i="9"/>
  <c r="GE9" i="9"/>
  <c r="GE8" i="9"/>
  <c r="GE7" i="9"/>
  <c r="GA9" i="9"/>
  <c r="GA6" i="9"/>
  <c r="GA8" i="9"/>
  <c r="GA7" i="9"/>
  <c r="FW9" i="9"/>
  <c r="FW6" i="9"/>
  <c r="FW8" i="9"/>
  <c r="FW7" i="9"/>
  <c r="FS9" i="9"/>
  <c r="FS6" i="9"/>
  <c r="FS8" i="9"/>
  <c r="FS7" i="9"/>
  <c r="FO6" i="9"/>
  <c r="FO9" i="9"/>
  <c r="FO8" i="9"/>
  <c r="FO7" i="9"/>
  <c r="FK9" i="9"/>
  <c r="FK6" i="9"/>
  <c r="FK8" i="9"/>
  <c r="FK7" i="9"/>
  <c r="FG9" i="9"/>
  <c r="FG6" i="9"/>
  <c r="FG8" i="9"/>
  <c r="FG7" i="9"/>
  <c r="FC9" i="9"/>
  <c r="FC6" i="9"/>
  <c r="FC8" i="9"/>
  <c r="FC7" i="9"/>
  <c r="EY6" i="9"/>
  <c r="EY9" i="9"/>
  <c r="EY8" i="9"/>
  <c r="EY7" i="9"/>
  <c r="EU9" i="9"/>
  <c r="EU6" i="9"/>
  <c r="EU8" i="9"/>
  <c r="EU7" i="9"/>
  <c r="EQ9" i="9"/>
  <c r="EQ6" i="9"/>
  <c r="EQ8" i="9"/>
  <c r="EQ7" i="9"/>
  <c r="EM9" i="9"/>
  <c r="EM6" i="9"/>
  <c r="EM8" i="9"/>
  <c r="EM7" i="9"/>
  <c r="EI6" i="9"/>
  <c r="EI9" i="9"/>
  <c r="EI8" i="9"/>
  <c r="EI7" i="9"/>
  <c r="EE9" i="9"/>
  <c r="EE6" i="9"/>
  <c r="EE8" i="9"/>
  <c r="EE7" i="9"/>
  <c r="EA9" i="9"/>
  <c r="EA6" i="9"/>
  <c r="EA8" i="9"/>
  <c r="EA7" i="9"/>
  <c r="DW9" i="9"/>
  <c r="DW6" i="9"/>
  <c r="DW8" i="9"/>
  <c r="DW7" i="9"/>
  <c r="DS6" i="9"/>
  <c r="DS9" i="9"/>
  <c r="DS8" i="9"/>
  <c r="DS7" i="9"/>
  <c r="DO9" i="9"/>
  <c r="DO6" i="9"/>
  <c r="DO8" i="9"/>
  <c r="DO7" i="9"/>
  <c r="DK9" i="9"/>
  <c r="DK6" i="9"/>
  <c r="DK8" i="9"/>
  <c r="DK7" i="9"/>
  <c r="DG9" i="9"/>
  <c r="DG6" i="9"/>
  <c r="DG8" i="9"/>
  <c r="DG7" i="9"/>
  <c r="DC6" i="9"/>
  <c r="DC9" i="9"/>
  <c r="DC8" i="9"/>
  <c r="DC7" i="9"/>
  <c r="CY9" i="9"/>
  <c r="CY6" i="9"/>
  <c r="CY8" i="9"/>
  <c r="CY7" i="9"/>
  <c r="CU9" i="9"/>
  <c r="CU6" i="9"/>
  <c r="CU8" i="9"/>
  <c r="CU7" i="9"/>
  <c r="CQ9" i="9"/>
  <c r="CQ6" i="9"/>
  <c r="CQ8" i="9"/>
  <c r="CQ7" i="9"/>
  <c r="CM6" i="9"/>
  <c r="CM9" i="9"/>
  <c r="CM8" i="9"/>
  <c r="CM7" i="9"/>
  <c r="CI9" i="9"/>
  <c r="CI6" i="9"/>
  <c r="CI8" i="9"/>
  <c r="CI7" i="9"/>
  <c r="CE9" i="9"/>
  <c r="CE6" i="9"/>
  <c r="CE8" i="9"/>
  <c r="CE7" i="9"/>
  <c r="CA9" i="9"/>
  <c r="CA6" i="9"/>
  <c r="CA8" i="9"/>
  <c r="CA7" i="9"/>
  <c r="BW6" i="9"/>
  <c r="BW9" i="9"/>
  <c r="BW8" i="9"/>
  <c r="BW7" i="9"/>
  <c r="BS9" i="9"/>
  <c r="BS8" i="9"/>
  <c r="BS6" i="9"/>
  <c r="BS7" i="9"/>
  <c r="BO9" i="9"/>
  <c r="BO6" i="9"/>
  <c r="BO8" i="9"/>
  <c r="BO7" i="9"/>
  <c r="BK9" i="9"/>
  <c r="BK6" i="9"/>
  <c r="BK8" i="9"/>
  <c r="BK7" i="9"/>
  <c r="BG6" i="9"/>
  <c r="BG9" i="9"/>
  <c r="BG8" i="9"/>
  <c r="BG7" i="9"/>
  <c r="BC9" i="9"/>
  <c r="BC6" i="9"/>
  <c r="BC8" i="9"/>
  <c r="BC7" i="9"/>
  <c r="AY9" i="9"/>
  <c r="AY6" i="9"/>
  <c r="AY8" i="9"/>
  <c r="AY7" i="9"/>
  <c r="AU9" i="9"/>
  <c r="AU6" i="9"/>
  <c r="AU8" i="9"/>
  <c r="AU7" i="9"/>
  <c r="AQ6" i="9"/>
  <c r="AQ9" i="9"/>
  <c r="AQ8" i="9"/>
  <c r="AQ7" i="9"/>
  <c r="AM9" i="9"/>
  <c r="AM6" i="9"/>
  <c r="AM8" i="9"/>
  <c r="AM7" i="9"/>
  <c r="AI9" i="9"/>
  <c r="AI6" i="9"/>
  <c r="AI8" i="9"/>
  <c r="AI7" i="9"/>
  <c r="AE9" i="9"/>
  <c r="AE6" i="9"/>
  <c r="AE8" i="9"/>
  <c r="AE7" i="9"/>
  <c r="AA6" i="9"/>
  <c r="AA9" i="9"/>
  <c r="AA8" i="9"/>
  <c r="AA7" i="9"/>
  <c r="W9" i="9"/>
  <c r="W6" i="9"/>
  <c r="W8" i="9"/>
  <c r="W7" i="9"/>
  <c r="S9" i="9"/>
  <c r="S6" i="9"/>
  <c r="S8" i="9"/>
  <c r="S7" i="9"/>
  <c r="O9" i="9"/>
  <c r="O6" i="9"/>
  <c r="O8" i="9"/>
  <c r="O7" i="9"/>
  <c r="K6" i="9"/>
  <c r="K9" i="9"/>
  <c r="K8" i="9"/>
  <c r="K7" i="9"/>
  <c r="MN7" i="9"/>
  <c r="MI7" i="9"/>
  <c r="MC7" i="9"/>
  <c r="LX7" i="9"/>
  <c r="LS7" i="9"/>
  <c r="LM7" i="9"/>
  <c r="LH7" i="9"/>
  <c r="LC7" i="9"/>
  <c r="KW7" i="9"/>
  <c r="KR7" i="9"/>
  <c r="KM7" i="9"/>
  <c r="KG7" i="9"/>
  <c r="KB7" i="9"/>
  <c r="JW7" i="9"/>
  <c r="JL7" i="9"/>
  <c r="JD7" i="9"/>
  <c r="IV7" i="9"/>
  <c r="IN7" i="9"/>
  <c r="IF7" i="9"/>
  <c r="HX7" i="9"/>
  <c r="HP7" i="9"/>
  <c r="HH7" i="9"/>
  <c r="GZ7" i="9"/>
  <c r="GR7" i="9"/>
  <c r="GJ7" i="9"/>
  <c r="GB7" i="9"/>
  <c r="FT7" i="9"/>
  <c r="FL7" i="9"/>
  <c r="FD7" i="9"/>
  <c r="EV7" i="9"/>
  <c r="EN7" i="9"/>
  <c r="EF7" i="9"/>
  <c r="DX7" i="9"/>
  <c r="DP7" i="9"/>
  <c r="DH7" i="9"/>
  <c r="CZ7" i="9"/>
  <c r="CR7" i="9"/>
  <c r="CJ7" i="9"/>
  <c r="CB7" i="9"/>
  <c r="BT7" i="9"/>
  <c r="BL7" i="9"/>
  <c r="BD7" i="9"/>
  <c r="AV7" i="9"/>
  <c r="AN7" i="9"/>
  <c r="AF7" i="9"/>
  <c r="X7" i="9"/>
  <c r="P7" i="9"/>
  <c r="H7" i="9"/>
  <c r="MN8" i="9"/>
  <c r="MF8" i="9"/>
  <c r="LX8" i="9"/>
  <c r="LP8" i="9"/>
  <c r="LH8" i="9"/>
  <c r="KZ8" i="9"/>
  <c r="KR8" i="9"/>
  <c r="KJ8" i="9"/>
  <c r="KB8" i="9"/>
  <c r="JT8" i="9"/>
  <c r="JL8" i="9"/>
  <c r="JD8" i="9"/>
  <c r="IV8" i="9"/>
  <c r="IN8" i="9"/>
  <c r="IF8" i="9"/>
  <c r="HX8" i="9"/>
  <c r="HP8" i="9"/>
  <c r="HH8" i="9"/>
  <c r="GZ8" i="9"/>
  <c r="GR8" i="9"/>
  <c r="GJ8" i="9"/>
  <c r="GB8" i="9"/>
  <c r="FT8" i="9"/>
  <c r="FL8" i="9"/>
  <c r="FD8" i="9"/>
  <c r="EV8" i="9"/>
  <c r="EN8" i="9"/>
  <c r="EF8" i="9"/>
  <c r="AR8" i="9"/>
  <c r="L8" i="9"/>
  <c r="MM9" i="9"/>
  <c r="LG9" i="9"/>
  <c r="KA9" i="9"/>
  <c r="IU9" i="9"/>
  <c r="JC6" i="9"/>
  <c r="MS6" i="9"/>
  <c r="MS9" i="9"/>
  <c r="MG6" i="9"/>
  <c r="MG9" i="9"/>
  <c r="LU6" i="9"/>
  <c r="LU9" i="9"/>
  <c r="LE9" i="9"/>
  <c r="LE6" i="9"/>
  <c r="LA6" i="9"/>
  <c r="LA9" i="9"/>
  <c r="KO6" i="9"/>
  <c r="KO9" i="9"/>
  <c r="KC6" i="9"/>
  <c r="KC9" i="9"/>
  <c r="JQ6" i="9"/>
  <c r="JQ9" i="9"/>
  <c r="JE6" i="9"/>
  <c r="JE9" i="9"/>
  <c r="IS6" i="9"/>
  <c r="IS9" i="9"/>
  <c r="IG6" i="9"/>
  <c r="IG9" i="9"/>
  <c r="HU6" i="9"/>
  <c r="HU9" i="9"/>
  <c r="HI6" i="9"/>
  <c r="HI9" i="9"/>
  <c r="GW6" i="9"/>
  <c r="GW9" i="9"/>
  <c r="GK6" i="9"/>
  <c r="GK9" i="9"/>
  <c r="FY6" i="9"/>
  <c r="FY9" i="9"/>
  <c r="FE6" i="9"/>
  <c r="FE9" i="9"/>
  <c r="EW6" i="9"/>
  <c r="EW9" i="9"/>
  <c r="EO6" i="9"/>
  <c r="EO9" i="9"/>
  <c r="EG6" i="9"/>
  <c r="EG9" i="9"/>
  <c r="DU6" i="9"/>
  <c r="DU9" i="9"/>
  <c r="DU8" i="9"/>
  <c r="DM6" i="9"/>
  <c r="DM9" i="9"/>
  <c r="DM8" i="9"/>
  <c r="DE6" i="9"/>
  <c r="DE9" i="9"/>
  <c r="DE8" i="9"/>
  <c r="CW6" i="9"/>
  <c r="CW9" i="9"/>
  <c r="CW8" i="9"/>
  <c r="CS6" i="9"/>
  <c r="CS9" i="9"/>
  <c r="CS8" i="9"/>
  <c r="CK6" i="9"/>
  <c r="CK9" i="9"/>
  <c r="CK8" i="9"/>
  <c r="CG6" i="9"/>
  <c r="CG9" i="9"/>
  <c r="CG8" i="9"/>
  <c r="BY6" i="9"/>
  <c r="BY9" i="9"/>
  <c r="BY8" i="9"/>
  <c r="BU6" i="9"/>
  <c r="BU9" i="9"/>
  <c r="BU8" i="9"/>
  <c r="BQ6" i="9"/>
  <c r="BQ9" i="9"/>
  <c r="BQ8" i="9"/>
  <c r="BM6" i="9"/>
  <c r="BM9" i="9"/>
  <c r="BM8" i="9"/>
  <c r="BI6" i="9"/>
  <c r="BI9" i="9"/>
  <c r="BI8" i="9"/>
  <c r="BE6" i="9"/>
  <c r="BE9" i="9"/>
  <c r="BE8" i="9"/>
  <c r="BA6" i="9"/>
  <c r="BA9" i="9"/>
  <c r="BA8" i="9"/>
  <c r="AS6" i="9"/>
  <c r="AS9" i="9"/>
  <c r="AS8" i="9"/>
  <c r="AK6" i="9"/>
  <c r="AK9" i="9"/>
  <c r="AK8" i="9"/>
  <c r="AC6" i="9"/>
  <c r="AC9" i="9"/>
  <c r="AC8" i="9"/>
  <c r="U6" i="9"/>
  <c r="U9" i="9"/>
  <c r="U8" i="9"/>
  <c r="I6" i="9"/>
  <c r="I9" i="9"/>
  <c r="I8" i="9"/>
  <c r="MK7" i="9"/>
  <c r="LU7" i="9"/>
  <c r="LE7" i="9"/>
  <c r="KO7" i="9"/>
  <c r="JY7" i="9"/>
  <c r="MT6" i="9"/>
  <c r="MT9" i="9"/>
  <c r="MT8" i="9"/>
  <c r="MT7" i="9"/>
  <c r="MP6" i="9"/>
  <c r="MP9" i="9"/>
  <c r="MP8" i="9"/>
  <c r="MP7" i="9"/>
  <c r="ML6" i="9"/>
  <c r="ML9" i="9"/>
  <c r="ML8" i="9"/>
  <c r="ML7" i="9"/>
  <c r="MH6" i="9"/>
  <c r="MH9" i="9"/>
  <c r="MH8" i="9"/>
  <c r="MH7" i="9"/>
  <c r="MD6" i="9"/>
  <c r="MD9" i="9"/>
  <c r="MD8" i="9"/>
  <c r="MD7" i="9"/>
  <c r="LZ6" i="9"/>
  <c r="LZ9" i="9"/>
  <c r="LZ8" i="9"/>
  <c r="LZ7" i="9"/>
  <c r="LV6" i="9"/>
  <c r="LV9" i="9"/>
  <c r="LV8" i="9"/>
  <c r="LV7" i="9"/>
  <c r="LR6" i="9"/>
  <c r="LR9" i="9"/>
  <c r="LR8" i="9"/>
  <c r="LR7" i="9"/>
  <c r="LN6" i="9"/>
  <c r="LN9" i="9"/>
  <c r="LN8" i="9"/>
  <c r="LN7" i="9"/>
  <c r="LJ6" i="9"/>
  <c r="LJ9" i="9"/>
  <c r="LJ8" i="9"/>
  <c r="LJ7" i="9"/>
  <c r="LF6" i="9"/>
  <c r="LF9" i="9"/>
  <c r="LF8" i="9"/>
  <c r="LF7" i="9"/>
  <c r="LB6" i="9"/>
  <c r="LB9" i="9"/>
  <c r="LB8" i="9"/>
  <c r="LB7" i="9"/>
  <c r="KX6" i="9"/>
  <c r="KX9" i="9"/>
  <c r="KX8" i="9"/>
  <c r="KX7" i="9"/>
  <c r="KT6" i="9"/>
  <c r="KT9" i="9"/>
  <c r="KT8" i="9"/>
  <c r="KT7" i="9"/>
  <c r="KP6" i="9"/>
  <c r="KP9" i="9"/>
  <c r="KP8" i="9"/>
  <c r="KP7" i="9"/>
  <c r="KL6" i="9"/>
  <c r="KL9" i="9"/>
  <c r="KL8" i="9"/>
  <c r="KL7" i="9"/>
  <c r="KH6" i="9"/>
  <c r="KH9" i="9"/>
  <c r="KH8" i="9"/>
  <c r="KH7" i="9"/>
  <c r="KD6" i="9"/>
  <c r="KD9" i="9"/>
  <c r="KD8" i="9"/>
  <c r="KD7" i="9"/>
  <c r="JZ6" i="9"/>
  <c r="JZ9" i="9"/>
  <c r="JZ8" i="9"/>
  <c r="JZ7" i="9"/>
  <c r="JV6" i="9"/>
  <c r="JV9" i="9"/>
  <c r="JV8" i="9"/>
  <c r="JV7" i="9"/>
  <c r="JR6" i="9"/>
  <c r="JR9" i="9"/>
  <c r="JR8" i="9"/>
  <c r="JR7" i="9"/>
  <c r="JN6" i="9"/>
  <c r="JN9" i="9"/>
  <c r="JN8" i="9"/>
  <c r="JN7" i="9"/>
  <c r="JJ6" i="9"/>
  <c r="JJ9" i="9"/>
  <c r="JJ8" i="9"/>
  <c r="JJ7" i="9"/>
  <c r="JF6" i="9"/>
  <c r="JF9" i="9"/>
  <c r="JF8" i="9"/>
  <c r="JF7" i="9"/>
  <c r="JB6" i="9"/>
  <c r="JB9" i="9"/>
  <c r="JB8" i="9"/>
  <c r="JB7" i="9"/>
  <c r="IX6" i="9"/>
  <c r="IX9" i="9"/>
  <c r="IX8" i="9"/>
  <c r="IX7" i="9"/>
  <c r="IT6" i="9"/>
  <c r="IT9" i="9"/>
  <c r="IT8" i="9"/>
  <c r="IT7" i="9"/>
  <c r="IP6" i="9"/>
  <c r="IP9" i="9"/>
  <c r="IP8" i="9"/>
  <c r="IP7" i="9"/>
  <c r="IL6" i="9"/>
  <c r="IL9" i="9"/>
  <c r="IL8" i="9"/>
  <c r="IL7" i="9"/>
  <c r="IH6" i="9"/>
  <c r="IH9" i="9"/>
  <c r="IH8" i="9"/>
  <c r="IH7" i="9"/>
  <c r="ID6" i="9"/>
  <c r="ID9" i="9"/>
  <c r="ID8" i="9"/>
  <c r="ID7" i="9"/>
  <c r="HZ6" i="9"/>
  <c r="HZ9" i="9"/>
  <c r="HZ8" i="9"/>
  <c r="HZ7" i="9"/>
  <c r="HV6" i="9"/>
  <c r="HV9" i="9"/>
  <c r="HV8" i="9"/>
  <c r="HV7" i="9"/>
  <c r="HR6" i="9"/>
  <c r="HR9" i="9"/>
  <c r="HR8" i="9"/>
  <c r="HR7" i="9"/>
  <c r="HN6" i="9"/>
  <c r="HN9" i="9"/>
  <c r="HN8" i="9"/>
  <c r="HN7" i="9"/>
  <c r="HJ6" i="9"/>
  <c r="HJ9" i="9"/>
  <c r="HJ8" i="9"/>
  <c r="HJ7" i="9"/>
  <c r="HF6" i="9"/>
  <c r="HF9" i="9"/>
  <c r="HF8" i="9"/>
  <c r="HF7" i="9"/>
  <c r="HB6" i="9"/>
  <c r="HB8" i="9"/>
  <c r="HB7" i="9"/>
  <c r="GX6" i="9"/>
  <c r="GX9" i="9"/>
  <c r="GX8" i="9"/>
  <c r="GX7" i="9"/>
  <c r="GT6" i="9"/>
  <c r="GT9" i="9"/>
  <c r="GT8" i="9"/>
  <c r="GT7" i="9"/>
  <c r="GP6" i="9"/>
  <c r="GP9" i="9"/>
  <c r="GP8" i="9"/>
  <c r="GP7" i="9"/>
  <c r="GL6" i="9"/>
  <c r="GL8" i="9"/>
  <c r="GL7" i="9"/>
  <c r="GH6" i="9"/>
  <c r="GH9" i="9"/>
  <c r="GH8" i="9"/>
  <c r="GH7" i="9"/>
  <c r="GD6" i="9"/>
  <c r="GD9" i="9"/>
  <c r="GD8" i="9"/>
  <c r="GD7" i="9"/>
  <c r="FZ6" i="9"/>
  <c r="FZ9" i="9"/>
  <c r="FZ8" i="9"/>
  <c r="FZ7" i="9"/>
  <c r="FV6" i="9"/>
  <c r="FV8" i="9"/>
  <c r="FV7" i="9"/>
  <c r="FV9" i="9"/>
  <c r="FR6" i="9"/>
  <c r="FR9" i="9"/>
  <c r="FR8" i="9"/>
  <c r="FR7" i="9"/>
  <c r="FN6" i="9"/>
  <c r="FN9" i="9"/>
  <c r="FN8" i="9"/>
  <c r="FN7" i="9"/>
  <c r="FJ6" i="9"/>
  <c r="FJ9" i="9"/>
  <c r="FJ8" i="9"/>
  <c r="FJ7" i="9"/>
  <c r="FF6" i="9"/>
  <c r="FF9" i="9"/>
  <c r="FF8" i="9"/>
  <c r="FF7" i="9"/>
  <c r="FB6" i="9"/>
  <c r="FB9" i="9"/>
  <c r="FB8" i="9"/>
  <c r="FB7" i="9"/>
  <c r="EX6" i="9"/>
  <c r="EX9" i="9"/>
  <c r="EX8" i="9"/>
  <c r="EX7" i="9"/>
  <c r="ET6" i="9"/>
  <c r="ET9" i="9"/>
  <c r="ET8" i="9"/>
  <c r="ET7" i="9"/>
  <c r="EP6" i="9"/>
  <c r="EP8" i="9"/>
  <c r="EP7" i="9"/>
  <c r="EL6" i="9"/>
  <c r="EL9" i="9"/>
  <c r="EL8" i="9"/>
  <c r="EL7" i="9"/>
  <c r="EH6" i="9"/>
  <c r="EH9" i="9"/>
  <c r="EH8" i="9"/>
  <c r="EH7" i="9"/>
  <c r="ED6" i="9"/>
  <c r="ED9" i="9"/>
  <c r="ED8" i="9"/>
  <c r="ED7" i="9"/>
  <c r="DZ6" i="9"/>
  <c r="DZ7" i="9"/>
  <c r="DV6" i="9"/>
  <c r="DV9" i="9"/>
  <c r="DV8" i="9"/>
  <c r="DV7" i="9"/>
  <c r="DR6" i="9"/>
  <c r="DR9" i="9"/>
  <c r="DR7" i="9"/>
  <c r="DN6" i="9"/>
  <c r="DN9" i="9"/>
  <c r="DN8" i="9"/>
  <c r="DN7" i="9"/>
  <c r="DJ6" i="9"/>
  <c r="DJ7" i="9"/>
  <c r="DJ9" i="9"/>
  <c r="DF6" i="9"/>
  <c r="DF9" i="9"/>
  <c r="DF8" i="9"/>
  <c r="DF7" i="9"/>
  <c r="DB6" i="9"/>
  <c r="DB9" i="9"/>
  <c r="DB7" i="9"/>
  <c r="CX6" i="9"/>
  <c r="CX9" i="9"/>
  <c r="CX8" i="9"/>
  <c r="CX7" i="9"/>
  <c r="CT6" i="9"/>
  <c r="CT9" i="9"/>
  <c r="CT7" i="9"/>
  <c r="CP6" i="9"/>
  <c r="CP9" i="9"/>
  <c r="CP8" i="9"/>
  <c r="CP7" i="9"/>
  <c r="CL6" i="9"/>
  <c r="CL9" i="9"/>
  <c r="CL7" i="9"/>
  <c r="CH6" i="9"/>
  <c r="CH9" i="9"/>
  <c r="CH8" i="9"/>
  <c r="CH7" i="9"/>
  <c r="CD6" i="9"/>
  <c r="CD7" i="9"/>
  <c r="BZ6" i="9"/>
  <c r="BZ9" i="9"/>
  <c r="BZ8" i="9"/>
  <c r="BZ7" i="9"/>
  <c r="BV6" i="9"/>
  <c r="BV9" i="9"/>
  <c r="BV7" i="9"/>
  <c r="BR6" i="9"/>
  <c r="BR9" i="9"/>
  <c r="BR8" i="9"/>
  <c r="BR7" i="9"/>
  <c r="BN6" i="9"/>
  <c r="BN8" i="9"/>
  <c r="BN7" i="9"/>
  <c r="BJ6" i="9"/>
  <c r="BJ8" i="9"/>
  <c r="BJ9" i="9"/>
  <c r="BJ7" i="9"/>
  <c r="BF6" i="9"/>
  <c r="BF9" i="9"/>
  <c r="BF8" i="9"/>
  <c r="BF7" i="9"/>
  <c r="BB6" i="9"/>
  <c r="BB9" i="9"/>
  <c r="BB8" i="9"/>
  <c r="BB7" i="9"/>
  <c r="AX6" i="9"/>
  <c r="AX8" i="9"/>
  <c r="AX7" i="9"/>
  <c r="AX9" i="9"/>
  <c r="AT6" i="9"/>
  <c r="AT8" i="9"/>
  <c r="AT9" i="9"/>
  <c r="AT7" i="9"/>
  <c r="AP6" i="9"/>
  <c r="AP9" i="9"/>
  <c r="AP8" i="9"/>
  <c r="AP7" i="9"/>
  <c r="AL6" i="9"/>
  <c r="AL9" i="9"/>
  <c r="AL8" i="9"/>
  <c r="AL7" i="9"/>
  <c r="AH6" i="9"/>
  <c r="AH8" i="9"/>
  <c r="AH9" i="9"/>
  <c r="AH7" i="9"/>
  <c r="AD6" i="9"/>
  <c r="AD8" i="9"/>
  <c r="AD9" i="9"/>
  <c r="AD7" i="9"/>
  <c r="Z6" i="9"/>
  <c r="Z9" i="9"/>
  <c r="Z8" i="9"/>
  <c r="Z7" i="9"/>
  <c r="V6" i="9"/>
  <c r="V9" i="9"/>
  <c r="V8" i="9"/>
  <c r="V7" i="9"/>
  <c r="R6" i="9"/>
  <c r="R8" i="9"/>
  <c r="R7" i="9"/>
  <c r="N6" i="9"/>
  <c r="N8" i="9"/>
  <c r="N9" i="9"/>
  <c r="N7" i="9"/>
  <c r="J6" i="9"/>
  <c r="J9" i="9"/>
  <c r="J8" i="9"/>
  <c r="J7" i="9"/>
  <c r="MR7" i="9"/>
  <c r="MM7" i="9"/>
  <c r="MG7" i="9"/>
  <c r="MB7" i="9"/>
  <c r="LW7" i="9"/>
  <c r="LQ7" i="9"/>
  <c r="LL7" i="9"/>
  <c r="LG7" i="9"/>
  <c r="LA7" i="9"/>
  <c r="KV7" i="9"/>
  <c r="KQ7" i="9"/>
  <c r="KK7" i="9"/>
  <c r="KF7" i="9"/>
  <c r="KA7" i="9"/>
  <c r="JU7" i="9"/>
  <c r="JP7" i="9"/>
  <c r="JI7" i="9"/>
  <c r="JA7" i="9"/>
  <c r="IS7" i="9"/>
  <c r="IK7" i="9"/>
  <c r="IC7" i="9"/>
  <c r="HU7" i="9"/>
  <c r="HM7" i="9"/>
  <c r="HE7" i="9"/>
  <c r="GW7" i="9"/>
  <c r="GO7" i="9"/>
  <c r="GG7" i="9"/>
  <c r="FY7" i="9"/>
  <c r="FQ7" i="9"/>
  <c r="FI7" i="9"/>
  <c r="FA7" i="9"/>
  <c r="ES7" i="9"/>
  <c r="EK7" i="9"/>
  <c r="EC7" i="9"/>
  <c r="DU7" i="9"/>
  <c r="DM7" i="9"/>
  <c r="DE7" i="9"/>
  <c r="CW7" i="9"/>
  <c r="CO7" i="9"/>
  <c r="CG7" i="9"/>
  <c r="BY7" i="9"/>
  <c r="BQ7" i="9"/>
  <c r="BI7" i="9"/>
  <c r="BA7" i="9"/>
  <c r="AS7" i="9"/>
  <c r="AK7" i="9"/>
  <c r="AC7" i="9"/>
  <c r="U7" i="9"/>
  <c r="M7" i="9"/>
  <c r="MS8" i="9"/>
  <c r="MK8" i="9"/>
  <c r="MC8" i="9"/>
  <c r="LU8" i="9"/>
  <c r="LM8" i="9"/>
  <c r="LE8" i="9"/>
  <c r="KW8" i="9"/>
  <c r="KO8" i="9"/>
  <c r="KG8" i="9"/>
  <c r="JY8" i="9"/>
  <c r="JQ8" i="9"/>
  <c r="JI8" i="9"/>
  <c r="JA8" i="9"/>
  <c r="IS8" i="9"/>
  <c r="IK8" i="9"/>
  <c r="IC8" i="9"/>
  <c r="HU8" i="9"/>
  <c r="HM8" i="9"/>
  <c r="HE8" i="9"/>
  <c r="GW8" i="9"/>
  <c r="GO8" i="9"/>
  <c r="GG8" i="9"/>
  <c r="FY8" i="9"/>
  <c r="FQ8" i="9"/>
  <c r="FI8" i="9"/>
  <c r="FA8" i="9"/>
  <c r="ES8" i="9"/>
  <c r="EK8" i="9"/>
  <c r="EB8" i="9"/>
  <c r="DL8" i="9"/>
  <c r="CV8" i="9"/>
  <c r="CF8" i="9"/>
  <c r="BL8" i="9"/>
  <c r="AF8" i="9"/>
  <c r="MI9" i="9"/>
  <c r="LC9" i="9"/>
  <c r="JW9" i="9"/>
  <c r="IQ9" i="9"/>
  <c r="GL9" i="9"/>
  <c r="BN9" i="9"/>
  <c r="GQ6" i="9"/>
  <c r="D10" i="16" l="1"/>
  <c r="D11" i="16"/>
  <c r="C8" i="9"/>
  <c r="F11" i="16" s="1"/>
  <c r="E8" i="9"/>
  <c r="H11" i="16" s="1"/>
  <c r="F6" i="9"/>
  <c r="I9" i="16" s="1"/>
  <c r="K9" i="16" s="1"/>
  <c r="B6" i="9"/>
  <c r="E9" i="16" s="1"/>
  <c r="F8" i="9"/>
  <c r="I11" i="16" s="1"/>
  <c r="B8" i="9"/>
  <c r="E11" i="16" s="1"/>
  <c r="D8" i="9"/>
  <c r="G11" i="16" s="1"/>
  <c r="D9" i="16"/>
  <c r="D12" i="16"/>
  <c r="B9" i="9"/>
  <c r="E12" i="16" s="1"/>
  <c r="D6" i="9"/>
  <c r="G9" i="16" s="1"/>
  <c r="F9" i="9"/>
  <c r="I12" i="16" s="1"/>
  <c r="D9" i="9"/>
  <c r="G12" i="16" s="1"/>
  <c r="C6" i="9"/>
  <c r="F9" i="16" s="1"/>
  <c r="E6" i="9"/>
  <c r="H9" i="16" s="1"/>
  <c r="B7" i="9"/>
  <c r="E10" i="16" s="1"/>
  <c r="F7" i="9"/>
  <c r="I10" i="16" s="1"/>
  <c r="C9" i="9"/>
  <c r="F12" i="16" s="1"/>
  <c r="E7" i="9"/>
  <c r="H10" i="16" s="1"/>
  <c r="D7" i="9"/>
  <c r="G10" i="16" s="1"/>
  <c r="C7" i="9"/>
  <c r="F10" i="16" s="1"/>
  <c r="E9" i="9"/>
  <c r="H12" i="16" s="1"/>
  <c r="C3" i="13" l="1"/>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2" i="13"/>
  <c r="C314" i="25"/>
  <c r="C315" i="25"/>
  <c r="C316" i="25"/>
  <c r="C317" i="25"/>
  <c r="C318" i="25"/>
  <c r="C319" i="25"/>
  <c r="C320" i="25"/>
  <c r="C321" i="25"/>
  <c r="C322" i="25"/>
  <c r="C323" i="25"/>
  <c r="C324" i="25"/>
  <c r="C325" i="25"/>
  <c r="C326" i="25"/>
  <c r="C327" i="25"/>
  <c r="C328" i="25"/>
  <c r="C329" i="25"/>
  <c r="C330" i="25"/>
  <c r="C331" i="25"/>
  <c r="C332" i="25"/>
  <c r="C333" i="25"/>
  <c r="C334" i="25"/>
  <c r="C335" i="25"/>
  <c r="C336" i="25"/>
  <c r="C337" i="25"/>
  <c r="C338" i="25"/>
  <c r="C339" i="25"/>
  <c r="C340" i="25"/>
  <c r="C341" i="25"/>
  <c r="C342" i="25"/>
  <c r="C343" i="25"/>
  <c r="C344" i="25"/>
  <c r="C345" i="25"/>
  <c r="C346" i="25"/>
  <c r="C347" i="25"/>
  <c r="C348" i="25"/>
  <c r="C349" i="25"/>
  <c r="C350" i="25"/>
  <c r="C351" i="25"/>
  <c r="C352" i="25"/>
  <c r="C353" i="25"/>
  <c r="C354" i="25"/>
  <c r="C355" i="25"/>
  <c r="C356" i="25"/>
  <c r="C357" i="25"/>
  <c r="C358" i="25"/>
  <c r="C359" i="25"/>
  <c r="C360" i="25"/>
  <c r="C361" i="25"/>
  <c r="C362" i="25"/>
  <c r="C363" i="25"/>
  <c r="C364" i="25"/>
  <c r="C365" i="25"/>
  <c r="C366" i="25"/>
  <c r="C367" i="25"/>
  <c r="C368" i="25"/>
  <c r="C369" i="25"/>
  <c r="C370" i="25"/>
  <c r="C371" i="25"/>
  <c r="C372" i="25"/>
  <c r="C373" i="25"/>
  <c r="C374" i="25"/>
  <c r="C375" i="25"/>
  <c r="C376" i="25"/>
  <c r="C377" i="25"/>
  <c r="C378" i="25"/>
  <c r="C379" i="25"/>
  <c r="C380" i="25"/>
  <c r="C381" i="25"/>
  <c r="C382" i="25"/>
  <c r="C383" i="25"/>
  <c r="C384" i="25"/>
  <c r="C385" i="25"/>
  <c r="C386" i="25"/>
  <c r="C387" i="25"/>
  <c r="C388" i="25"/>
  <c r="C389" i="25"/>
  <c r="C390" i="25"/>
  <c r="C391" i="25"/>
  <c r="C392" i="25"/>
  <c r="C393" i="25"/>
  <c r="C394" i="25"/>
  <c r="C395" i="25"/>
  <c r="C396" i="25"/>
  <c r="C397" i="25"/>
  <c r="C398" i="25"/>
  <c r="D314" i="25"/>
  <c r="D315" i="25"/>
  <c r="D316" i="25"/>
  <c r="D317" i="25"/>
  <c r="D318" i="25"/>
  <c r="D319" i="25"/>
  <c r="D320" i="25"/>
  <c r="D321" i="25"/>
  <c r="D322" i="25"/>
  <c r="D323" i="25"/>
  <c r="D324" i="25"/>
  <c r="D325" i="25"/>
  <c r="D326" i="25"/>
  <c r="D327" i="25"/>
  <c r="D328" i="25"/>
  <c r="D329" i="25"/>
  <c r="D330" i="25"/>
  <c r="D331" i="25"/>
  <c r="D332" i="25"/>
  <c r="D333" i="25"/>
  <c r="D334" i="25"/>
  <c r="D335" i="25"/>
  <c r="D336" i="25"/>
  <c r="D337" i="25"/>
  <c r="D338" i="25"/>
  <c r="D339" i="25"/>
  <c r="D340" i="25"/>
  <c r="D341" i="25"/>
  <c r="D342" i="25"/>
  <c r="D343" i="25"/>
  <c r="D344" i="25"/>
  <c r="D345" i="25"/>
  <c r="D346" i="25"/>
  <c r="D347" i="25"/>
  <c r="D348" i="25"/>
  <c r="D349" i="25"/>
  <c r="D350" i="25"/>
  <c r="D351" i="25"/>
  <c r="D352" i="25"/>
  <c r="D353" i="25"/>
  <c r="D354" i="25"/>
  <c r="D355" i="25"/>
  <c r="D356" i="25"/>
  <c r="D357" i="25"/>
  <c r="D358" i="25"/>
  <c r="D359" i="25"/>
  <c r="D360" i="25"/>
  <c r="D361" i="25"/>
  <c r="D362" i="25"/>
  <c r="D363" i="25"/>
  <c r="D364" i="25"/>
  <c r="D365" i="25"/>
  <c r="D366" i="25"/>
  <c r="D367" i="25"/>
  <c r="D368" i="25"/>
  <c r="D369" i="25"/>
  <c r="D370" i="25"/>
  <c r="D371" i="25"/>
  <c r="D372" i="25"/>
  <c r="D373" i="25"/>
  <c r="D374" i="25"/>
  <c r="D375" i="25"/>
  <c r="D376" i="25"/>
  <c r="D377" i="25"/>
  <c r="D378" i="25"/>
  <c r="D379" i="25"/>
  <c r="D380" i="25"/>
  <c r="D381" i="25"/>
  <c r="D382" i="25"/>
  <c r="D383" i="25"/>
  <c r="D384" i="25"/>
  <c r="D385" i="25"/>
  <c r="D386" i="25"/>
  <c r="D387" i="25"/>
  <c r="D388" i="25"/>
  <c r="D389" i="25"/>
  <c r="D390" i="25"/>
  <c r="D391" i="25"/>
  <c r="D392" i="25"/>
  <c r="D393" i="25"/>
  <c r="D394" i="25"/>
  <c r="D395" i="25"/>
  <c r="D396" i="25"/>
  <c r="D397" i="25"/>
  <c r="D398" i="25"/>
  <c r="E314" i="25"/>
  <c r="F314" i="25" s="1"/>
  <c r="E315" i="25"/>
  <c r="F315" i="25" s="1"/>
  <c r="E316" i="25"/>
  <c r="F316" i="25" s="1"/>
  <c r="E317" i="25"/>
  <c r="F317" i="25" s="1"/>
  <c r="E318" i="25"/>
  <c r="F318" i="25" s="1"/>
  <c r="E319" i="25"/>
  <c r="F319" i="25" s="1"/>
  <c r="E320" i="25"/>
  <c r="F320" i="25" s="1"/>
  <c r="E321" i="25"/>
  <c r="F321" i="25" s="1"/>
  <c r="E322" i="25"/>
  <c r="F322" i="25" s="1"/>
  <c r="E323" i="25"/>
  <c r="F323" i="25" s="1"/>
  <c r="E324" i="25"/>
  <c r="F324" i="25" s="1"/>
  <c r="E325" i="25"/>
  <c r="F325" i="25" s="1"/>
  <c r="E326" i="25"/>
  <c r="F326" i="25" s="1"/>
  <c r="E327" i="25"/>
  <c r="F327" i="25" s="1"/>
  <c r="E328" i="25"/>
  <c r="F328" i="25" s="1"/>
  <c r="E329" i="25"/>
  <c r="F329" i="25" s="1"/>
  <c r="E330" i="25"/>
  <c r="F330" i="25" s="1"/>
  <c r="E331" i="25"/>
  <c r="F331" i="25" s="1"/>
  <c r="E332" i="25"/>
  <c r="F332" i="25" s="1"/>
  <c r="E333" i="25"/>
  <c r="F333" i="25" s="1"/>
  <c r="E334" i="25"/>
  <c r="F334" i="25" s="1"/>
  <c r="E335" i="25"/>
  <c r="F335" i="25" s="1"/>
  <c r="E336" i="25"/>
  <c r="F336" i="25" s="1"/>
  <c r="E337" i="25"/>
  <c r="F337" i="25" s="1"/>
  <c r="E338" i="25"/>
  <c r="F338" i="25" s="1"/>
  <c r="E339" i="25"/>
  <c r="F339" i="25" s="1"/>
  <c r="E340" i="25"/>
  <c r="F340" i="25" s="1"/>
  <c r="E341" i="25"/>
  <c r="F341" i="25" s="1"/>
  <c r="E342" i="25"/>
  <c r="F342" i="25" s="1"/>
  <c r="E343" i="25"/>
  <c r="F343" i="25" s="1"/>
  <c r="E344" i="25"/>
  <c r="F344" i="25" s="1"/>
  <c r="E345" i="25"/>
  <c r="F345" i="25" s="1"/>
  <c r="E346" i="25"/>
  <c r="F346" i="25" s="1"/>
  <c r="E347" i="25"/>
  <c r="F347" i="25" s="1"/>
  <c r="E348" i="25"/>
  <c r="F348" i="25" s="1"/>
  <c r="E349" i="25"/>
  <c r="F349" i="25" s="1"/>
  <c r="E350" i="25"/>
  <c r="F350" i="25" s="1"/>
  <c r="E351" i="25"/>
  <c r="F351" i="25" s="1"/>
  <c r="E352" i="25"/>
  <c r="F352" i="25" s="1"/>
  <c r="E353" i="25"/>
  <c r="F353" i="25" s="1"/>
  <c r="E354" i="25"/>
  <c r="F354" i="25" s="1"/>
  <c r="E355" i="25"/>
  <c r="F355" i="25" s="1"/>
  <c r="E356" i="25"/>
  <c r="F356" i="25" s="1"/>
  <c r="E357" i="25"/>
  <c r="F357" i="25" s="1"/>
  <c r="E358" i="25"/>
  <c r="F358" i="25" s="1"/>
  <c r="E359" i="25"/>
  <c r="F359" i="25" s="1"/>
  <c r="E360" i="25"/>
  <c r="F360" i="25" s="1"/>
  <c r="E361" i="25"/>
  <c r="F361" i="25" s="1"/>
  <c r="E362" i="25"/>
  <c r="F362" i="25" s="1"/>
  <c r="E363" i="25"/>
  <c r="F363" i="25" s="1"/>
  <c r="E364" i="25"/>
  <c r="F364" i="25" s="1"/>
  <c r="E365" i="25"/>
  <c r="F365" i="25" s="1"/>
  <c r="E366" i="25"/>
  <c r="F366" i="25" s="1"/>
  <c r="E367" i="25"/>
  <c r="F367" i="25" s="1"/>
  <c r="E368" i="25"/>
  <c r="F368" i="25" s="1"/>
  <c r="E369" i="25"/>
  <c r="F369" i="25" s="1"/>
  <c r="E370" i="25"/>
  <c r="F370" i="25" s="1"/>
  <c r="E371" i="25"/>
  <c r="F371" i="25" s="1"/>
  <c r="E372" i="25"/>
  <c r="F372" i="25" s="1"/>
  <c r="E373" i="25"/>
  <c r="F373" i="25" s="1"/>
  <c r="E374" i="25"/>
  <c r="F374" i="25" s="1"/>
  <c r="E375" i="25"/>
  <c r="F375" i="25" s="1"/>
  <c r="E376" i="25"/>
  <c r="F376" i="25" s="1"/>
  <c r="E377" i="25"/>
  <c r="F377" i="25" s="1"/>
  <c r="E378" i="25"/>
  <c r="F378" i="25" s="1"/>
  <c r="E379" i="25"/>
  <c r="F379" i="25" s="1"/>
  <c r="E380" i="25"/>
  <c r="F380" i="25" s="1"/>
  <c r="E381" i="25"/>
  <c r="F381" i="25" s="1"/>
  <c r="E382" i="25"/>
  <c r="F382" i="25" s="1"/>
  <c r="E383" i="25"/>
  <c r="F383" i="25" s="1"/>
  <c r="E384" i="25"/>
  <c r="F384" i="25" s="1"/>
  <c r="E385" i="25"/>
  <c r="F385" i="25" s="1"/>
  <c r="E386" i="25"/>
  <c r="F386" i="25" s="1"/>
  <c r="E387" i="25"/>
  <c r="F387" i="25" s="1"/>
  <c r="E388" i="25"/>
  <c r="F388" i="25" s="1"/>
  <c r="E389" i="25"/>
  <c r="F389" i="25" s="1"/>
  <c r="E390" i="25"/>
  <c r="F390" i="25" s="1"/>
  <c r="E391" i="25"/>
  <c r="F391" i="25" s="1"/>
  <c r="E392" i="25"/>
  <c r="F392" i="25" s="1"/>
  <c r="E393" i="25"/>
  <c r="F393" i="25" s="1"/>
  <c r="E394" i="25"/>
  <c r="F394" i="25" s="1"/>
  <c r="E395" i="25"/>
  <c r="F395" i="25" s="1"/>
  <c r="E396" i="25"/>
  <c r="F396" i="25" s="1"/>
  <c r="E397" i="25"/>
  <c r="F397" i="25" s="1"/>
  <c r="E398" i="25"/>
  <c r="F398" i="25" s="1"/>
  <c r="D3" i="12"/>
  <c r="D5" i="12"/>
  <c r="D6" i="12"/>
  <c r="D7" i="12"/>
  <c r="D8" i="12"/>
  <c r="D9" i="12"/>
  <c r="D10" i="12"/>
  <c r="D11" i="12"/>
  <c r="D12" i="12"/>
  <c r="D13" i="12"/>
  <c r="D14" i="12"/>
  <c r="D15" i="12"/>
  <c r="D16" i="12"/>
  <c r="M315" i="25" s="1"/>
  <c r="D17" i="12"/>
  <c r="M333" i="25" s="1"/>
  <c r="D18" i="12"/>
  <c r="M334" i="25" s="1"/>
  <c r="D20" i="12"/>
  <c r="D21" i="12"/>
  <c r="D22" i="12"/>
  <c r="D23" i="12"/>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Q415" i="3"/>
  <c r="Q416" i="3"/>
  <c r="Q417" i="3"/>
  <c r="Q418" i="3"/>
  <c r="Q419" i="3"/>
  <c r="Q420" i="3"/>
  <c r="Q421" i="3"/>
  <c r="Q422" i="3"/>
  <c r="Q423" i="3"/>
  <c r="Q424" i="3"/>
  <c r="Q425" i="3"/>
  <c r="Q426" i="3"/>
  <c r="Q427" i="3"/>
  <c r="Q428" i="3"/>
  <c r="Q429" i="3"/>
  <c r="Q430" i="3"/>
  <c r="Q431" i="3"/>
  <c r="Q432" i="3"/>
  <c r="Q433" i="3"/>
  <c r="Q434" i="3"/>
  <c r="Q435" i="3"/>
  <c r="Q436" i="3"/>
  <c r="Q437" i="3"/>
  <c r="Q438" i="3"/>
  <c r="Q439" i="3"/>
  <c r="Q440" i="3"/>
  <c r="Q441" i="3"/>
  <c r="Q442" i="3"/>
  <c r="Q443" i="3"/>
  <c r="Q444" i="3"/>
  <c r="Q445" i="3"/>
  <c r="Q446" i="3"/>
  <c r="Q447" i="3"/>
  <c r="Q448" i="3"/>
  <c r="Q449" i="3"/>
  <c r="Q450" i="3"/>
  <c r="Q451" i="3"/>
  <c r="Q452" i="3"/>
  <c r="Q453" i="3"/>
  <c r="Q454" i="3"/>
  <c r="Q455" i="3"/>
  <c r="Q456" i="3"/>
  <c r="Q457" i="3"/>
  <c r="Q458" i="3"/>
  <c r="Q459" i="3"/>
  <c r="Q460" i="3"/>
  <c r="Q461" i="3"/>
  <c r="Q462" i="3"/>
  <c r="Q463" i="3"/>
  <c r="Q464" i="3"/>
  <c r="Q465" i="3"/>
  <c r="Q466" i="3"/>
  <c r="Q467" i="3"/>
  <c r="Q468" i="3"/>
  <c r="Q469" i="3"/>
  <c r="Q470" i="3"/>
  <c r="Q471" i="3"/>
  <c r="Q472" i="3"/>
  <c r="Q473" i="3"/>
  <c r="Q474" i="3"/>
  <c r="Q475" i="3"/>
  <c r="Q476" i="3"/>
  <c r="Q477" i="3"/>
  <c r="Q478" i="3"/>
  <c r="Q479" i="3"/>
  <c r="Q480" i="3"/>
  <c r="Q481" i="3"/>
  <c r="Q482" i="3"/>
  <c r="Q483" i="3"/>
  <c r="Q484" i="3"/>
  <c r="Q485" i="3"/>
  <c r="Q486" i="3"/>
  <c r="Q487" i="3"/>
  <c r="Q488" i="3"/>
  <c r="Q489" i="3"/>
  <c r="Q490" i="3"/>
  <c r="Q491" i="3"/>
  <c r="Q492" i="3"/>
  <c r="Q493" i="3"/>
  <c r="Q494" i="3"/>
  <c r="Q495" i="3"/>
  <c r="Q496" i="3"/>
  <c r="Q497" i="3"/>
  <c r="Q498" i="3"/>
  <c r="Q499" i="3"/>
  <c r="Q500" i="3"/>
  <c r="Q2"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3" i="3"/>
  <c r="P344" i="3"/>
  <c r="P345" i="3"/>
  <c r="P346" i="3"/>
  <c r="P347" i="3"/>
  <c r="P348" i="3"/>
  <c r="P349" i="3"/>
  <c r="P350" i="3"/>
  <c r="P351" i="3"/>
  <c r="P352" i="3"/>
  <c r="P353" i="3"/>
  <c r="P354" i="3"/>
  <c r="P355" i="3"/>
  <c r="P356" i="3"/>
  <c r="P357" i="3"/>
  <c r="P358" i="3"/>
  <c r="P359" i="3"/>
  <c r="P360" i="3"/>
  <c r="P361" i="3"/>
  <c r="P362" i="3"/>
  <c r="P363" i="3"/>
  <c r="P364" i="3"/>
  <c r="P365" i="3"/>
  <c r="P366" i="3"/>
  <c r="P367" i="3"/>
  <c r="P368"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0" i="3"/>
  <c r="P401" i="3"/>
  <c r="P402" i="3"/>
  <c r="P403" i="3"/>
  <c r="P404" i="3"/>
  <c r="P405" i="3"/>
  <c r="P406" i="3"/>
  <c r="P407" i="3"/>
  <c r="P408" i="3"/>
  <c r="P409" i="3"/>
  <c r="P410" i="3"/>
  <c r="P411" i="3"/>
  <c r="P412" i="3"/>
  <c r="P413" i="3"/>
  <c r="P414" i="3"/>
  <c r="P415" i="3"/>
  <c r="P416" i="3"/>
  <c r="P417" i="3"/>
  <c r="P418" i="3"/>
  <c r="P419" i="3"/>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P449" i="3"/>
  <c r="P450" i="3"/>
  <c r="P451" i="3"/>
  <c r="P452" i="3"/>
  <c r="P453" i="3"/>
  <c r="P454" i="3"/>
  <c r="P455" i="3"/>
  <c r="P456" i="3"/>
  <c r="P457" i="3"/>
  <c r="P458" i="3"/>
  <c r="P459" i="3"/>
  <c r="P460" i="3"/>
  <c r="P461" i="3"/>
  <c r="P462" i="3"/>
  <c r="P463" i="3"/>
  <c r="P464" i="3"/>
  <c r="P465" i="3"/>
  <c r="P466" i="3"/>
  <c r="P467" i="3"/>
  <c r="P468" i="3"/>
  <c r="P469" i="3"/>
  <c r="P470" i="3"/>
  <c r="P471" i="3"/>
  <c r="P472" i="3"/>
  <c r="P473" i="3"/>
  <c r="P474" i="3"/>
  <c r="P475" i="3"/>
  <c r="P476" i="3"/>
  <c r="P477" i="3"/>
  <c r="P478" i="3"/>
  <c r="P479" i="3"/>
  <c r="P480" i="3"/>
  <c r="P481" i="3"/>
  <c r="P482" i="3"/>
  <c r="P483" i="3"/>
  <c r="P484" i="3"/>
  <c r="P485" i="3"/>
  <c r="P486" i="3"/>
  <c r="P487" i="3"/>
  <c r="P488" i="3"/>
  <c r="P489" i="3"/>
  <c r="P490" i="3"/>
  <c r="P491" i="3"/>
  <c r="P492" i="3"/>
  <c r="P493" i="3"/>
  <c r="P494" i="3"/>
  <c r="P495" i="3"/>
  <c r="P496" i="3"/>
  <c r="P497" i="3"/>
  <c r="P498" i="3"/>
  <c r="P499" i="3"/>
  <c r="P500" i="3"/>
  <c r="P2" i="3"/>
  <c r="E118" i="17"/>
  <c r="E162" i="17"/>
  <c r="E182" i="17"/>
  <c r="D3" i="17"/>
  <c r="E3" i="17" s="1"/>
  <c r="D4" i="17"/>
  <c r="E4" i="17" s="1"/>
  <c r="D5" i="17"/>
  <c r="E5" i="17" s="1"/>
  <c r="D6" i="17"/>
  <c r="E6" i="17" s="1"/>
  <c r="D7" i="17"/>
  <c r="E7" i="17" s="1"/>
  <c r="D8" i="17"/>
  <c r="E8" i="17" s="1"/>
  <c r="D9" i="17"/>
  <c r="E9" i="17" s="1"/>
  <c r="D10" i="17"/>
  <c r="E10" i="17" s="1"/>
  <c r="D11" i="17"/>
  <c r="E11" i="17" s="1"/>
  <c r="D12" i="17"/>
  <c r="E12" i="17" s="1"/>
  <c r="D13" i="17"/>
  <c r="E13" i="17" s="1"/>
  <c r="D14" i="17"/>
  <c r="E14" i="17" s="1"/>
  <c r="D15" i="17"/>
  <c r="E15" i="17" s="1"/>
  <c r="D16" i="17"/>
  <c r="E16"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D31" i="17"/>
  <c r="E31" i="17" s="1"/>
  <c r="D32" i="17"/>
  <c r="E32" i="17" s="1"/>
  <c r="D33" i="17"/>
  <c r="E33" i="17" s="1"/>
  <c r="D34" i="17"/>
  <c r="E34" i="17" s="1"/>
  <c r="D35" i="17"/>
  <c r="E35" i="17" s="1"/>
  <c r="D36" i="17"/>
  <c r="E36" i="17" s="1"/>
  <c r="D37" i="17"/>
  <c r="E37"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56" i="17"/>
  <c r="E56" i="17" s="1"/>
  <c r="D57" i="17"/>
  <c r="E57" i="17" s="1"/>
  <c r="D58" i="17"/>
  <c r="E58" i="17" s="1"/>
  <c r="D59" i="17"/>
  <c r="E59" i="17" s="1"/>
  <c r="D60" i="17"/>
  <c r="E60" i="17" s="1"/>
  <c r="D61" i="17"/>
  <c r="E61" i="17" s="1"/>
  <c r="D62" i="17"/>
  <c r="E62" i="17" s="1"/>
  <c r="D63" i="17"/>
  <c r="E63" i="17" s="1"/>
  <c r="D64" i="17"/>
  <c r="E64" i="17" s="1"/>
  <c r="D65" i="17"/>
  <c r="E65" i="17" s="1"/>
  <c r="D66" i="17"/>
  <c r="E66" i="17" s="1"/>
  <c r="D67" i="17"/>
  <c r="E67" i="17" s="1"/>
  <c r="D68" i="17"/>
  <c r="E68" i="17" s="1"/>
  <c r="D69" i="17"/>
  <c r="E69" i="17" s="1"/>
  <c r="D70" i="17"/>
  <c r="E70" i="17" s="1"/>
  <c r="D71" i="17"/>
  <c r="E71" i="17" s="1"/>
  <c r="D72" i="17"/>
  <c r="E72" i="17" s="1"/>
  <c r="D73" i="17"/>
  <c r="E73" i="17" s="1"/>
  <c r="D74" i="17"/>
  <c r="E74" i="17" s="1"/>
  <c r="D75" i="17"/>
  <c r="E75" i="17" s="1"/>
  <c r="D76" i="17"/>
  <c r="E76" i="17" s="1"/>
  <c r="D77" i="17"/>
  <c r="E77" i="17" s="1"/>
  <c r="D78" i="17"/>
  <c r="E78" i="17" s="1"/>
  <c r="D79" i="17"/>
  <c r="E79" i="17" s="1"/>
  <c r="D80" i="17"/>
  <c r="E80" i="17" s="1"/>
  <c r="D81" i="17"/>
  <c r="E81" i="17" s="1"/>
  <c r="D82" i="17"/>
  <c r="E82" i="17" s="1"/>
  <c r="D83" i="17"/>
  <c r="E83" i="17" s="1"/>
  <c r="D84" i="17"/>
  <c r="E84" i="17" s="1"/>
  <c r="D85" i="17"/>
  <c r="E85" i="17" s="1"/>
  <c r="D86" i="17"/>
  <c r="E86" i="17" s="1"/>
  <c r="D87" i="17"/>
  <c r="E87" i="17" s="1"/>
  <c r="D88" i="17"/>
  <c r="E88" i="17" s="1"/>
  <c r="D89" i="17"/>
  <c r="E89" i="17" s="1"/>
  <c r="D90" i="17"/>
  <c r="E90" i="17" s="1"/>
  <c r="D91" i="17"/>
  <c r="E91" i="17" s="1"/>
  <c r="D92" i="17"/>
  <c r="E92" i="17" s="1"/>
  <c r="D93" i="17"/>
  <c r="E93" i="17" s="1"/>
  <c r="D94" i="17"/>
  <c r="E94" i="17" s="1"/>
  <c r="D95" i="17"/>
  <c r="E95" i="17" s="1"/>
  <c r="D96" i="17"/>
  <c r="E96" i="17" s="1"/>
  <c r="D97" i="17"/>
  <c r="E97" i="17" s="1"/>
  <c r="D98" i="17"/>
  <c r="E98" i="17" s="1"/>
  <c r="D99" i="17"/>
  <c r="E99" i="17" s="1"/>
  <c r="D100" i="17"/>
  <c r="E100" i="17" s="1"/>
  <c r="D101" i="17"/>
  <c r="E101" i="17" s="1"/>
  <c r="D102" i="17"/>
  <c r="E102" i="17" s="1"/>
  <c r="D103" i="17"/>
  <c r="E103" i="17" s="1"/>
  <c r="D104" i="17"/>
  <c r="E104" i="17" s="1"/>
  <c r="D105" i="17"/>
  <c r="E105" i="17" s="1"/>
  <c r="D106" i="17"/>
  <c r="E106" i="17" s="1"/>
  <c r="D107" i="17"/>
  <c r="E107" i="17" s="1"/>
  <c r="D108" i="17"/>
  <c r="E108" i="17" s="1"/>
  <c r="D109" i="17"/>
  <c r="E109" i="17" s="1"/>
  <c r="D110" i="17"/>
  <c r="E110" i="17" s="1"/>
  <c r="D111" i="17"/>
  <c r="E111" i="17" s="1"/>
  <c r="D112" i="17"/>
  <c r="E112" i="17" s="1"/>
  <c r="D113" i="17"/>
  <c r="E113" i="17" s="1"/>
  <c r="D114" i="17"/>
  <c r="E114" i="17" s="1"/>
  <c r="D115" i="17"/>
  <c r="E115" i="17" s="1"/>
  <c r="D116" i="17"/>
  <c r="E116" i="17" s="1"/>
  <c r="D117" i="17"/>
  <c r="E117" i="17" s="1"/>
  <c r="D118" i="17"/>
  <c r="D119" i="17"/>
  <c r="E119" i="17" s="1"/>
  <c r="D120" i="17"/>
  <c r="E120" i="17" s="1"/>
  <c r="D121" i="17"/>
  <c r="E121" i="17" s="1"/>
  <c r="D122" i="17"/>
  <c r="E122" i="17" s="1"/>
  <c r="D123" i="17"/>
  <c r="E123" i="17" s="1"/>
  <c r="D124" i="17"/>
  <c r="E124" i="17" s="1"/>
  <c r="D125" i="17"/>
  <c r="E125" i="17" s="1"/>
  <c r="D126" i="17"/>
  <c r="E126" i="17" s="1"/>
  <c r="D127" i="17"/>
  <c r="E127" i="17" s="1"/>
  <c r="D128" i="17"/>
  <c r="E128" i="17" s="1"/>
  <c r="D129" i="17"/>
  <c r="E129" i="17" s="1"/>
  <c r="D130" i="17"/>
  <c r="E130" i="17" s="1"/>
  <c r="D131" i="17"/>
  <c r="E131" i="17" s="1"/>
  <c r="D132" i="17"/>
  <c r="E132" i="17" s="1"/>
  <c r="D133" i="17"/>
  <c r="E133" i="17" s="1"/>
  <c r="D134" i="17"/>
  <c r="E134" i="17" s="1"/>
  <c r="D135" i="17"/>
  <c r="E135" i="17" s="1"/>
  <c r="D136" i="17"/>
  <c r="E136" i="17" s="1"/>
  <c r="D137" i="17"/>
  <c r="E137" i="17" s="1"/>
  <c r="D138" i="17"/>
  <c r="E138" i="17" s="1"/>
  <c r="D139" i="17"/>
  <c r="E139" i="17" s="1"/>
  <c r="D140" i="17"/>
  <c r="E140" i="17" s="1"/>
  <c r="D141" i="17"/>
  <c r="E141" i="17" s="1"/>
  <c r="D142" i="17"/>
  <c r="E142" i="17" s="1"/>
  <c r="D143" i="17"/>
  <c r="E143" i="17" s="1"/>
  <c r="D144" i="17"/>
  <c r="E144" i="17" s="1"/>
  <c r="D145" i="17"/>
  <c r="E145" i="17" s="1"/>
  <c r="D146" i="17"/>
  <c r="E146" i="17" s="1"/>
  <c r="D147" i="17"/>
  <c r="E147" i="17" s="1"/>
  <c r="D148" i="17"/>
  <c r="E148" i="17" s="1"/>
  <c r="D149" i="17"/>
  <c r="E149" i="17" s="1"/>
  <c r="D150" i="17"/>
  <c r="E150" i="17" s="1"/>
  <c r="D151" i="17"/>
  <c r="E151" i="17" s="1"/>
  <c r="D152" i="17"/>
  <c r="E152" i="17" s="1"/>
  <c r="D153" i="17"/>
  <c r="E153" i="17" s="1"/>
  <c r="D154" i="17"/>
  <c r="E154" i="17" s="1"/>
  <c r="D155" i="17"/>
  <c r="E155" i="17" s="1"/>
  <c r="D156" i="17"/>
  <c r="E156" i="17" s="1"/>
  <c r="D157" i="17"/>
  <c r="E157" i="17" s="1"/>
  <c r="D158" i="17"/>
  <c r="E158" i="17" s="1"/>
  <c r="D159" i="17"/>
  <c r="E159" i="17" s="1"/>
  <c r="D160" i="17"/>
  <c r="E160" i="17" s="1"/>
  <c r="D161" i="17"/>
  <c r="E161" i="17" s="1"/>
  <c r="D162" i="17"/>
  <c r="D163" i="17"/>
  <c r="E163" i="17" s="1"/>
  <c r="D164" i="17"/>
  <c r="E164" i="17" s="1"/>
  <c r="D165" i="17"/>
  <c r="E165" i="17" s="1"/>
  <c r="D166" i="17"/>
  <c r="E166" i="17" s="1"/>
  <c r="D167" i="17"/>
  <c r="E167" i="17" s="1"/>
  <c r="D168" i="17"/>
  <c r="E168" i="17" s="1"/>
  <c r="D169" i="17"/>
  <c r="E169" i="17" s="1"/>
  <c r="D170" i="17"/>
  <c r="E170" i="17" s="1"/>
  <c r="D171" i="17"/>
  <c r="E171" i="17" s="1"/>
  <c r="D172" i="17"/>
  <c r="E172" i="17" s="1"/>
  <c r="D173" i="17"/>
  <c r="E173" i="17" s="1"/>
  <c r="D174" i="17"/>
  <c r="E174" i="17" s="1"/>
  <c r="D175" i="17"/>
  <c r="E175" i="17" s="1"/>
  <c r="D176" i="17"/>
  <c r="E176" i="17" s="1"/>
  <c r="D177" i="17"/>
  <c r="E177" i="17" s="1"/>
  <c r="D178" i="17"/>
  <c r="E178" i="17" s="1"/>
  <c r="D179" i="17"/>
  <c r="E179" i="17" s="1"/>
  <c r="D180" i="17"/>
  <c r="E180" i="17" s="1"/>
  <c r="D181" i="17"/>
  <c r="E181" i="17" s="1"/>
  <c r="D182" i="17"/>
  <c r="D183" i="17"/>
  <c r="E183" i="17" s="1"/>
  <c r="D184" i="17"/>
  <c r="E184" i="17" s="1"/>
  <c r="D185" i="17"/>
  <c r="E185" i="17" s="1"/>
  <c r="D186" i="17"/>
  <c r="E186" i="17" s="1"/>
  <c r="D187" i="17"/>
  <c r="E187" i="17" s="1"/>
  <c r="D188" i="17"/>
  <c r="E188" i="17" s="1"/>
  <c r="D189" i="17"/>
  <c r="E189" i="17" s="1"/>
  <c r="D190" i="17"/>
  <c r="E190" i="17" s="1"/>
  <c r="D191" i="17"/>
  <c r="E191" i="17" s="1"/>
  <c r="D192" i="17"/>
  <c r="E192" i="17" s="1"/>
  <c r="D193" i="17"/>
  <c r="E193" i="17" s="1"/>
  <c r="D194" i="17"/>
  <c r="E194" i="17" s="1"/>
  <c r="D195" i="17"/>
  <c r="E195" i="17" s="1"/>
  <c r="D196" i="17"/>
  <c r="E196" i="17" s="1"/>
  <c r="D197" i="17"/>
  <c r="E197" i="17" s="1"/>
  <c r="D198" i="17"/>
  <c r="E198" i="17" s="1"/>
  <c r="D199" i="17"/>
  <c r="E199" i="17" s="1"/>
  <c r="D200" i="17"/>
  <c r="E200" i="17" s="1"/>
  <c r="D201" i="17"/>
  <c r="E201" i="17" s="1"/>
  <c r="D202" i="17"/>
  <c r="E202" i="17" s="1"/>
  <c r="D203" i="17"/>
  <c r="E203" i="17" s="1"/>
  <c r="D204" i="17"/>
  <c r="E204" i="17" s="1"/>
  <c r="D205" i="17"/>
  <c r="E205" i="17" s="1"/>
  <c r="D206" i="17"/>
  <c r="E206" i="17" s="1"/>
  <c r="D207" i="17"/>
  <c r="E207" i="17" s="1"/>
  <c r="D208" i="17"/>
  <c r="E208" i="17" s="1"/>
  <c r="D209" i="17"/>
  <c r="E209" i="17" s="1"/>
  <c r="D210" i="17"/>
  <c r="E210" i="17" s="1"/>
  <c r="D211" i="17"/>
  <c r="E211" i="17" s="1"/>
  <c r="D212" i="17"/>
  <c r="E212" i="17" s="1"/>
  <c r="D213" i="17"/>
  <c r="E213" i="17" s="1"/>
  <c r="D214" i="17"/>
  <c r="E214" i="17" s="1"/>
  <c r="D215" i="17"/>
  <c r="E215" i="17" s="1"/>
  <c r="D216" i="17"/>
  <c r="E216" i="17" s="1"/>
  <c r="D217" i="17"/>
  <c r="E217" i="17" s="1"/>
  <c r="D218" i="17"/>
  <c r="E218" i="17" s="1"/>
  <c r="D219" i="17"/>
  <c r="E219" i="17" s="1"/>
  <c r="D220" i="17"/>
  <c r="E220" i="17" s="1"/>
  <c r="D221" i="17"/>
  <c r="E221" i="17" s="1"/>
  <c r="D222" i="17"/>
  <c r="E222" i="17" s="1"/>
  <c r="D223" i="17"/>
  <c r="E223" i="17" s="1"/>
  <c r="D224" i="17"/>
  <c r="E224" i="17" s="1"/>
  <c r="D225" i="17"/>
  <c r="E225" i="17" s="1"/>
  <c r="D226" i="17"/>
  <c r="E226" i="17" s="1"/>
  <c r="D227" i="17"/>
  <c r="E227" i="17" s="1"/>
  <c r="D228" i="17"/>
  <c r="E228" i="17" s="1"/>
  <c r="D229" i="17"/>
  <c r="E229" i="17" s="1"/>
  <c r="D230" i="17"/>
  <c r="E230" i="17" s="1"/>
  <c r="D231" i="17"/>
  <c r="E231" i="17" s="1"/>
  <c r="D232" i="17"/>
  <c r="E232" i="17" s="1"/>
  <c r="D233" i="17"/>
  <c r="E233" i="17" s="1"/>
  <c r="D234" i="17"/>
  <c r="E234" i="17" s="1"/>
  <c r="D235" i="17"/>
  <c r="E235" i="17" s="1"/>
  <c r="D236" i="17"/>
  <c r="E236" i="17" s="1"/>
  <c r="D237" i="17"/>
  <c r="E237" i="17" s="1"/>
  <c r="D238" i="17"/>
  <c r="E238" i="17" s="1"/>
  <c r="D239" i="17"/>
  <c r="E239" i="17" s="1"/>
  <c r="D240" i="17"/>
  <c r="E240" i="17" s="1"/>
  <c r="D241" i="17"/>
  <c r="E241" i="17" s="1"/>
  <c r="D242" i="17"/>
  <c r="E242" i="17" s="1"/>
  <c r="D243" i="17"/>
  <c r="E243" i="17" s="1"/>
  <c r="D244" i="17"/>
  <c r="E244" i="17" s="1"/>
  <c r="D245" i="17"/>
  <c r="E245" i="17" s="1"/>
  <c r="D246" i="17"/>
  <c r="E246" i="17" s="1"/>
  <c r="D247" i="17"/>
  <c r="E247" i="17" s="1"/>
  <c r="D248" i="17"/>
  <c r="E248" i="17" s="1"/>
  <c r="D249" i="17"/>
  <c r="E249" i="17" s="1"/>
  <c r="D250" i="17"/>
  <c r="E250" i="17" s="1"/>
  <c r="D251" i="17"/>
  <c r="E251" i="17" s="1"/>
  <c r="D252" i="17"/>
  <c r="E252" i="17" s="1"/>
  <c r="D253" i="17"/>
  <c r="E253" i="17" s="1"/>
  <c r="D254" i="17"/>
  <c r="E254" i="17" s="1"/>
  <c r="D255" i="17"/>
  <c r="E255" i="17" s="1"/>
  <c r="D256" i="17"/>
  <c r="E256" i="17" s="1"/>
  <c r="D257" i="17"/>
  <c r="E257" i="17" s="1"/>
  <c r="D258" i="17"/>
  <c r="E258" i="17" s="1"/>
  <c r="D259" i="17"/>
  <c r="E259" i="17" s="1"/>
  <c r="D260" i="17"/>
  <c r="E260" i="17" s="1"/>
  <c r="D261" i="17"/>
  <c r="E261" i="17" s="1"/>
  <c r="D262" i="17"/>
  <c r="E262" i="17" s="1"/>
  <c r="D263" i="17"/>
  <c r="E263" i="17" s="1"/>
  <c r="D264" i="17"/>
  <c r="E264" i="17" s="1"/>
  <c r="D265" i="17"/>
  <c r="E265" i="17" s="1"/>
  <c r="D266" i="17"/>
  <c r="E266" i="17" s="1"/>
  <c r="D267" i="17"/>
  <c r="E267" i="17" s="1"/>
  <c r="D268" i="17"/>
  <c r="E268" i="17" s="1"/>
  <c r="D269" i="17"/>
  <c r="E269" i="17" s="1"/>
  <c r="D270" i="17"/>
  <c r="E270" i="17" s="1"/>
  <c r="D271" i="17"/>
  <c r="E271" i="17" s="1"/>
  <c r="D272" i="17"/>
  <c r="E272" i="17" s="1"/>
  <c r="D273" i="17"/>
  <c r="E273" i="17" s="1"/>
  <c r="D274" i="17"/>
  <c r="E274" i="17" s="1"/>
  <c r="D275" i="17"/>
  <c r="E275" i="17" s="1"/>
  <c r="D276" i="17"/>
  <c r="E276" i="17" s="1"/>
  <c r="D277" i="17"/>
  <c r="E277" i="17" s="1"/>
  <c r="D278" i="17"/>
  <c r="E278" i="17" s="1"/>
  <c r="D279" i="17"/>
  <c r="E279" i="17" s="1"/>
  <c r="D280" i="17"/>
  <c r="E280" i="17" s="1"/>
  <c r="D281" i="17"/>
  <c r="E281" i="17" s="1"/>
  <c r="D282" i="17"/>
  <c r="E282" i="17" s="1"/>
  <c r="D283" i="17"/>
  <c r="E283" i="17" s="1"/>
  <c r="D284" i="17"/>
  <c r="E284" i="17" s="1"/>
  <c r="D285" i="17"/>
  <c r="E285" i="17" s="1"/>
  <c r="D286" i="17"/>
  <c r="E286" i="17" s="1"/>
  <c r="D287" i="17"/>
  <c r="E287" i="17" s="1"/>
  <c r="D288" i="17"/>
  <c r="E288" i="17" s="1"/>
  <c r="D289" i="17"/>
  <c r="E289" i="17" s="1"/>
  <c r="D290" i="17"/>
  <c r="E290" i="17" s="1"/>
  <c r="D291" i="17"/>
  <c r="E291" i="17" s="1"/>
  <c r="D292" i="17"/>
  <c r="E292" i="17" s="1"/>
  <c r="D293" i="17"/>
  <c r="E293" i="17" s="1"/>
  <c r="D294" i="17"/>
  <c r="E294" i="17" s="1"/>
  <c r="D295" i="17"/>
  <c r="E295" i="17" s="1"/>
  <c r="D296" i="17"/>
  <c r="E296" i="17" s="1"/>
  <c r="D297" i="17"/>
  <c r="E297" i="17" s="1"/>
  <c r="D298" i="17"/>
  <c r="E298" i="17" s="1"/>
  <c r="D299" i="17"/>
  <c r="E299" i="17" s="1"/>
  <c r="D300" i="17"/>
  <c r="E300" i="17" s="1"/>
  <c r="D301" i="17"/>
  <c r="E301" i="17" s="1"/>
  <c r="D302" i="17"/>
  <c r="E302" i="17" s="1"/>
  <c r="D303" i="17"/>
  <c r="E303" i="17" s="1"/>
  <c r="D304" i="17"/>
  <c r="E304" i="17" s="1"/>
  <c r="D305" i="17"/>
  <c r="E305" i="17" s="1"/>
  <c r="D306" i="17"/>
  <c r="E306" i="17" s="1"/>
  <c r="D307" i="17"/>
  <c r="E307" i="17" s="1"/>
  <c r="D308" i="17"/>
  <c r="E308" i="17" s="1"/>
  <c r="D309" i="17"/>
  <c r="E309" i="17" s="1"/>
  <c r="D310" i="17"/>
  <c r="E310" i="17" s="1"/>
  <c r="D311" i="17"/>
  <c r="E311" i="17" s="1"/>
  <c r="D312" i="17"/>
  <c r="E312" i="17" s="1"/>
  <c r="D313" i="17"/>
  <c r="E313" i="17" s="1"/>
  <c r="D314" i="17"/>
  <c r="E314" i="17" s="1"/>
  <c r="D315" i="17"/>
  <c r="E315" i="17" s="1"/>
  <c r="D316" i="17"/>
  <c r="E316" i="17" s="1"/>
  <c r="D317" i="17"/>
  <c r="E317" i="17" s="1"/>
  <c r="D318" i="17"/>
  <c r="E318" i="17" s="1"/>
  <c r="D319" i="17"/>
  <c r="E319" i="17" s="1"/>
  <c r="D320" i="17"/>
  <c r="E320" i="17" s="1"/>
  <c r="D321" i="17"/>
  <c r="E321" i="17" s="1"/>
  <c r="D322" i="17"/>
  <c r="E322" i="17" s="1"/>
  <c r="D323" i="17"/>
  <c r="E323" i="17" s="1"/>
  <c r="D324" i="17"/>
  <c r="E324" i="17" s="1"/>
  <c r="D325" i="17"/>
  <c r="E325" i="17" s="1"/>
  <c r="D326" i="17"/>
  <c r="E326" i="17" s="1"/>
  <c r="D327" i="17"/>
  <c r="E327" i="17" s="1"/>
  <c r="D328" i="17"/>
  <c r="E328" i="17" s="1"/>
  <c r="D329" i="17"/>
  <c r="E329" i="17" s="1"/>
  <c r="D330" i="17"/>
  <c r="E330" i="17" s="1"/>
  <c r="D331" i="17"/>
  <c r="E331" i="17" s="1"/>
  <c r="D332" i="17"/>
  <c r="E332" i="17" s="1"/>
  <c r="D333" i="17"/>
  <c r="E333" i="17" s="1"/>
  <c r="D334" i="17"/>
  <c r="E334" i="17" s="1"/>
  <c r="D335" i="17"/>
  <c r="E335" i="17" s="1"/>
  <c r="D336" i="17"/>
  <c r="E336" i="17" s="1"/>
  <c r="D337" i="17"/>
  <c r="E337" i="17" s="1"/>
  <c r="D338" i="17"/>
  <c r="E338" i="17" s="1"/>
  <c r="D339" i="17"/>
  <c r="E339" i="17" s="1"/>
  <c r="D340" i="17"/>
  <c r="E340" i="17" s="1"/>
  <c r="D341" i="17"/>
  <c r="E341" i="17" s="1"/>
  <c r="D342" i="17"/>
  <c r="E342" i="17" s="1"/>
  <c r="D343" i="17"/>
  <c r="E343" i="17" s="1"/>
  <c r="D344" i="17"/>
  <c r="E344" i="17" s="1"/>
  <c r="D345" i="17"/>
  <c r="E345" i="17" s="1"/>
  <c r="D346" i="17"/>
  <c r="E346" i="17" s="1"/>
  <c r="D347" i="17"/>
  <c r="E347" i="17" s="1"/>
  <c r="D348" i="17"/>
  <c r="E348" i="17" s="1"/>
  <c r="D349" i="17"/>
  <c r="E349" i="17" s="1"/>
  <c r="D350" i="17"/>
  <c r="E350" i="17" s="1"/>
  <c r="D351" i="17"/>
  <c r="E351" i="17" s="1"/>
  <c r="D352" i="17"/>
  <c r="E352" i="17" s="1"/>
  <c r="D353" i="17"/>
  <c r="E353" i="17" s="1"/>
  <c r="B353" i="17"/>
  <c r="B349" i="17"/>
  <c r="B350" i="17"/>
  <c r="B351" i="17"/>
  <c r="B352" i="17"/>
  <c r="B344" i="17"/>
  <c r="B345" i="17"/>
  <c r="B346" i="17"/>
  <c r="B347" i="17"/>
  <c r="B348" i="17"/>
  <c r="B337" i="17"/>
  <c r="B338" i="17"/>
  <c r="B339" i="17"/>
  <c r="B340" i="17"/>
  <c r="B341" i="17"/>
  <c r="B342" i="17"/>
  <c r="B343" i="17"/>
  <c r="D2" i="17"/>
  <c r="E2" i="17" s="1"/>
  <c r="B3" i="17"/>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102" i="17"/>
  <c r="B103" i="17"/>
  <c r="B104" i="17"/>
  <c r="B105" i="17"/>
  <c r="B106" i="17"/>
  <c r="B107" i="17"/>
  <c r="B108" i="17"/>
  <c r="B109" i="17"/>
  <c r="B110" i="17"/>
  <c r="B111" i="17"/>
  <c r="B112" i="17"/>
  <c r="B113" i="17"/>
  <c r="B114" i="17"/>
  <c r="B115" i="17"/>
  <c r="B116" i="17"/>
  <c r="B117" i="17"/>
  <c r="B118" i="17"/>
  <c r="B119" i="17"/>
  <c r="B120" i="17"/>
  <c r="B121" i="17"/>
  <c r="B122" i="17"/>
  <c r="B123" i="17"/>
  <c r="B124" i="17"/>
  <c r="B125" i="17"/>
  <c r="B126" i="17"/>
  <c r="B127" i="17"/>
  <c r="B128" i="17"/>
  <c r="B129" i="17"/>
  <c r="B130" i="17"/>
  <c r="B131" i="17"/>
  <c r="B132" i="17"/>
  <c r="B133" i="17"/>
  <c r="B134" i="17"/>
  <c r="B135" i="17"/>
  <c r="B136" i="17"/>
  <c r="B137" i="17"/>
  <c r="B138" i="17"/>
  <c r="B139" i="17"/>
  <c r="B140" i="17"/>
  <c r="B141" i="17"/>
  <c r="B142" i="17"/>
  <c r="B143" i="17"/>
  <c r="B144" i="17"/>
  <c r="B145" i="17"/>
  <c r="B146" i="17"/>
  <c r="B147" i="17"/>
  <c r="B148" i="17"/>
  <c r="B149" i="17"/>
  <c r="B150" i="17"/>
  <c r="B151" i="17"/>
  <c r="B152" i="17"/>
  <c r="B153" i="17"/>
  <c r="B154" i="17"/>
  <c r="B155" i="17"/>
  <c r="B156" i="17"/>
  <c r="B157" i="17"/>
  <c r="B158" i="17"/>
  <c r="B159" i="17"/>
  <c r="B160" i="17"/>
  <c r="B161" i="17"/>
  <c r="B162" i="17"/>
  <c r="B163" i="17"/>
  <c r="B164" i="17"/>
  <c r="B165" i="17"/>
  <c r="B166" i="17"/>
  <c r="B167" i="17"/>
  <c r="B168" i="17"/>
  <c r="B169" i="17"/>
  <c r="B170" i="17"/>
  <c r="B171" i="17"/>
  <c r="B172" i="17"/>
  <c r="B173" i="17"/>
  <c r="B174" i="17"/>
  <c r="B175" i="17"/>
  <c r="B176" i="17"/>
  <c r="B177" i="17"/>
  <c r="B178" i="17"/>
  <c r="B179" i="17"/>
  <c r="B180" i="17"/>
  <c r="B181" i="17"/>
  <c r="B182" i="17"/>
  <c r="B183" i="17"/>
  <c r="B184" i="17"/>
  <c r="B185" i="17"/>
  <c r="B186" i="17"/>
  <c r="B187" i="17"/>
  <c r="B188" i="17"/>
  <c r="B189" i="17"/>
  <c r="B190" i="17"/>
  <c r="B191" i="17"/>
  <c r="B192" i="17"/>
  <c r="B193" i="17"/>
  <c r="B194" i="17"/>
  <c r="B195" i="17"/>
  <c r="B196" i="17"/>
  <c r="B197" i="17"/>
  <c r="B198" i="17"/>
  <c r="B199" i="17"/>
  <c r="B200" i="17"/>
  <c r="B201" i="17"/>
  <c r="B202" i="17"/>
  <c r="B203" i="17"/>
  <c r="B204" i="17"/>
  <c r="B205" i="17"/>
  <c r="B206" i="17"/>
  <c r="B207" i="17"/>
  <c r="B208" i="17"/>
  <c r="B209" i="17"/>
  <c r="B210" i="17"/>
  <c r="B211" i="17"/>
  <c r="B212" i="17"/>
  <c r="B213" i="17"/>
  <c r="B214" i="17"/>
  <c r="B215" i="17"/>
  <c r="B216" i="17"/>
  <c r="B217" i="17"/>
  <c r="B218" i="17"/>
  <c r="B219" i="17"/>
  <c r="B220" i="17"/>
  <c r="B221" i="17"/>
  <c r="B222" i="17"/>
  <c r="B223" i="17"/>
  <c r="B224" i="17"/>
  <c r="B225" i="17"/>
  <c r="B226" i="17"/>
  <c r="B227" i="17"/>
  <c r="B228" i="17"/>
  <c r="B229" i="17"/>
  <c r="B230" i="17"/>
  <c r="B231" i="17"/>
  <c r="B232" i="17"/>
  <c r="B233" i="17"/>
  <c r="B234" i="17"/>
  <c r="B235" i="17"/>
  <c r="B236" i="17"/>
  <c r="B237" i="17"/>
  <c r="B238" i="17"/>
  <c r="B239" i="17"/>
  <c r="B240" i="17"/>
  <c r="B241" i="17"/>
  <c r="B242" i="17"/>
  <c r="B243" i="17"/>
  <c r="B244" i="17"/>
  <c r="B245" i="17"/>
  <c r="B246" i="17"/>
  <c r="B247" i="17"/>
  <c r="B248" i="17"/>
  <c r="B249" i="17"/>
  <c r="B250" i="17"/>
  <c r="B251" i="17"/>
  <c r="B252" i="17"/>
  <c r="B253" i="17"/>
  <c r="B254" i="17"/>
  <c r="B255" i="17"/>
  <c r="B256" i="17"/>
  <c r="B257" i="17"/>
  <c r="B258" i="17"/>
  <c r="B259" i="17"/>
  <c r="B260" i="17"/>
  <c r="B261" i="17"/>
  <c r="B262" i="17"/>
  <c r="B263" i="17"/>
  <c r="B264" i="17"/>
  <c r="B265" i="17"/>
  <c r="B266" i="17"/>
  <c r="B267" i="17"/>
  <c r="B268" i="17"/>
  <c r="B269" i="17"/>
  <c r="B270" i="17"/>
  <c r="B271" i="17"/>
  <c r="B272" i="17"/>
  <c r="B273" i="17"/>
  <c r="B274" i="17"/>
  <c r="B275" i="17"/>
  <c r="B276" i="17"/>
  <c r="B277" i="17"/>
  <c r="B278" i="17"/>
  <c r="B279" i="17"/>
  <c r="B280" i="17"/>
  <c r="B281" i="17"/>
  <c r="B282" i="17"/>
  <c r="B283" i="17"/>
  <c r="B284" i="17"/>
  <c r="B285" i="17"/>
  <c r="B286" i="17"/>
  <c r="B287" i="17"/>
  <c r="B288" i="17"/>
  <c r="B289" i="17"/>
  <c r="B290" i="17"/>
  <c r="B291" i="17"/>
  <c r="B292" i="17"/>
  <c r="B293" i="17"/>
  <c r="B294" i="17"/>
  <c r="B295" i="17"/>
  <c r="B296" i="17"/>
  <c r="B297" i="17"/>
  <c r="B298" i="17"/>
  <c r="B299" i="17"/>
  <c r="B300" i="17"/>
  <c r="B301" i="17"/>
  <c r="B302" i="17"/>
  <c r="B303" i="17"/>
  <c r="B304" i="17"/>
  <c r="B305" i="17"/>
  <c r="B306" i="17"/>
  <c r="B307" i="17"/>
  <c r="B308" i="17"/>
  <c r="B309" i="17"/>
  <c r="B310" i="17"/>
  <c r="B311" i="17"/>
  <c r="B312" i="17"/>
  <c r="B313" i="17"/>
  <c r="B314" i="17"/>
  <c r="B315" i="17"/>
  <c r="B316" i="17"/>
  <c r="B317" i="17"/>
  <c r="B318" i="17"/>
  <c r="B319" i="17"/>
  <c r="B320" i="17"/>
  <c r="B321" i="17"/>
  <c r="B322" i="17"/>
  <c r="B323" i="17"/>
  <c r="B324" i="17"/>
  <c r="B325" i="17"/>
  <c r="B326" i="17"/>
  <c r="B327" i="17"/>
  <c r="B328" i="17"/>
  <c r="B329" i="17"/>
  <c r="B330" i="17"/>
  <c r="B331" i="17"/>
  <c r="B332" i="17"/>
  <c r="B333" i="17"/>
  <c r="B334" i="17"/>
  <c r="B335" i="17"/>
  <c r="B336" i="17"/>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354" i="3"/>
  <c r="N355" i="3"/>
  <c r="N356" i="3"/>
  <c r="N357" i="3"/>
  <c r="N358" i="3"/>
  <c r="N359" i="3"/>
  <c r="N360" i="3"/>
  <c r="N361" i="3"/>
  <c r="N362" i="3"/>
  <c r="N363" i="3"/>
  <c r="N364" i="3"/>
  <c r="N365" i="3"/>
  <c r="N366" i="3"/>
  <c r="N367" i="3"/>
  <c r="N368"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N447" i="3"/>
  <c r="N448" i="3"/>
  <c r="N449" i="3"/>
  <c r="N450" i="3"/>
  <c r="N451" i="3"/>
  <c r="N452" i="3"/>
  <c r="N453" i="3"/>
  <c r="N454" i="3"/>
  <c r="N455" i="3"/>
  <c r="N456" i="3"/>
  <c r="N457" i="3"/>
  <c r="N458" i="3"/>
  <c r="N459" i="3"/>
  <c r="N460" i="3"/>
  <c r="N461" i="3"/>
  <c r="N462" i="3"/>
  <c r="N463" i="3"/>
  <c r="N464" i="3"/>
  <c r="N465" i="3"/>
  <c r="N466" i="3"/>
  <c r="N467" i="3"/>
  <c r="N468" i="3"/>
  <c r="N469" i="3"/>
  <c r="N470" i="3"/>
  <c r="N471" i="3"/>
  <c r="N472" i="3"/>
  <c r="N473" i="3"/>
  <c r="N474" i="3"/>
  <c r="N475" i="3"/>
  <c r="N476" i="3"/>
  <c r="N477" i="3"/>
  <c r="N478" i="3"/>
  <c r="N479" i="3"/>
  <c r="N480" i="3"/>
  <c r="N481" i="3"/>
  <c r="N482" i="3"/>
  <c r="N483" i="3"/>
  <c r="N484" i="3"/>
  <c r="N485" i="3"/>
  <c r="N486" i="3"/>
  <c r="N487" i="3"/>
  <c r="N488" i="3"/>
  <c r="N489" i="3"/>
  <c r="N490" i="3"/>
  <c r="N491" i="3"/>
  <c r="N492" i="3"/>
  <c r="N493" i="3"/>
  <c r="N494" i="3"/>
  <c r="N495" i="3"/>
  <c r="N496" i="3"/>
  <c r="N497" i="3"/>
  <c r="N498" i="3"/>
  <c r="N499" i="3"/>
  <c r="N500" i="3"/>
  <c r="N2" i="3"/>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348" i="3"/>
  <c r="O349" i="3"/>
  <c r="O350" i="3"/>
  <c r="O351" i="3"/>
  <c r="O352" i="3"/>
  <c r="O353" i="3"/>
  <c r="O354" i="3"/>
  <c r="O355" i="3"/>
  <c r="O356" i="3"/>
  <c r="O357" i="3"/>
  <c r="O358" i="3"/>
  <c r="O359" i="3"/>
  <c r="O360" i="3"/>
  <c r="O361" i="3"/>
  <c r="O362" i="3"/>
  <c r="O363" i="3"/>
  <c r="O364" i="3"/>
  <c r="O365" i="3"/>
  <c r="O366" i="3"/>
  <c r="O367" i="3"/>
  <c r="O368" i="3"/>
  <c r="O369" i="3"/>
  <c r="O370" i="3"/>
  <c r="O371" i="3"/>
  <c r="O372" i="3"/>
  <c r="O373" i="3"/>
  <c r="O374" i="3"/>
  <c r="O375" i="3"/>
  <c r="O376" i="3"/>
  <c r="O377" i="3"/>
  <c r="O378" i="3"/>
  <c r="O379" i="3"/>
  <c r="O380" i="3"/>
  <c r="O381" i="3"/>
  <c r="O382" i="3"/>
  <c r="O383" i="3"/>
  <c r="O384" i="3"/>
  <c r="O385" i="3"/>
  <c r="O386" i="3"/>
  <c r="O387" i="3"/>
  <c r="O388" i="3"/>
  <c r="O389" i="3"/>
  <c r="O390" i="3"/>
  <c r="O391" i="3"/>
  <c r="O392" i="3"/>
  <c r="O393" i="3"/>
  <c r="O394" i="3"/>
  <c r="O395" i="3"/>
  <c r="O396" i="3"/>
  <c r="O397" i="3"/>
  <c r="O398" i="3"/>
  <c r="O399" i="3"/>
  <c r="O400" i="3"/>
  <c r="O401" i="3"/>
  <c r="O402" i="3"/>
  <c r="O403" i="3"/>
  <c r="O404" i="3"/>
  <c r="O405" i="3"/>
  <c r="O406" i="3"/>
  <c r="O407" i="3"/>
  <c r="O408" i="3"/>
  <c r="O409" i="3"/>
  <c r="O410" i="3"/>
  <c r="O411" i="3"/>
  <c r="O412" i="3"/>
  <c r="O413" i="3"/>
  <c r="O414" i="3"/>
  <c r="O415" i="3"/>
  <c r="O416" i="3"/>
  <c r="O417" i="3"/>
  <c r="O418" i="3"/>
  <c r="O419" i="3"/>
  <c r="O420" i="3"/>
  <c r="O421" i="3"/>
  <c r="O422" i="3"/>
  <c r="O423" i="3"/>
  <c r="O424" i="3"/>
  <c r="O425" i="3"/>
  <c r="O426" i="3"/>
  <c r="O427" i="3"/>
  <c r="O428" i="3"/>
  <c r="O429" i="3"/>
  <c r="O430" i="3"/>
  <c r="O431" i="3"/>
  <c r="O432" i="3"/>
  <c r="O433" i="3"/>
  <c r="O434" i="3"/>
  <c r="O435" i="3"/>
  <c r="O436" i="3"/>
  <c r="O437" i="3"/>
  <c r="O438" i="3"/>
  <c r="O439" i="3"/>
  <c r="O440" i="3"/>
  <c r="O441" i="3"/>
  <c r="O442" i="3"/>
  <c r="O443" i="3"/>
  <c r="O444" i="3"/>
  <c r="O445" i="3"/>
  <c r="O446" i="3"/>
  <c r="O447" i="3"/>
  <c r="O448" i="3"/>
  <c r="O449" i="3"/>
  <c r="O450" i="3"/>
  <c r="O451" i="3"/>
  <c r="O452" i="3"/>
  <c r="O453" i="3"/>
  <c r="O454" i="3"/>
  <c r="O455" i="3"/>
  <c r="O456" i="3"/>
  <c r="O457" i="3"/>
  <c r="O458" i="3"/>
  <c r="O459" i="3"/>
  <c r="O460" i="3"/>
  <c r="O461" i="3"/>
  <c r="O462" i="3"/>
  <c r="O463" i="3"/>
  <c r="O464" i="3"/>
  <c r="O465" i="3"/>
  <c r="O466" i="3"/>
  <c r="O467" i="3"/>
  <c r="O468" i="3"/>
  <c r="O469" i="3"/>
  <c r="O470" i="3"/>
  <c r="O471" i="3"/>
  <c r="O472" i="3"/>
  <c r="O473" i="3"/>
  <c r="O474" i="3"/>
  <c r="O475" i="3"/>
  <c r="O476" i="3"/>
  <c r="O477" i="3"/>
  <c r="O478" i="3"/>
  <c r="O479" i="3"/>
  <c r="O480" i="3"/>
  <c r="O481" i="3"/>
  <c r="O482" i="3"/>
  <c r="O483" i="3"/>
  <c r="O484" i="3"/>
  <c r="O485" i="3"/>
  <c r="O486" i="3"/>
  <c r="O487" i="3"/>
  <c r="O488" i="3"/>
  <c r="O489" i="3"/>
  <c r="O490" i="3"/>
  <c r="O491" i="3"/>
  <c r="O492" i="3"/>
  <c r="O493" i="3"/>
  <c r="O494" i="3"/>
  <c r="O495" i="3"/>
  <c r="O496" i="3"/>
  <c r="O497" i="3"/>
  <c r="O498" i="3"/>
  <c r="O499" i="3"/>
  <c r="O500" i="3"/>
  <c r="O2" i="3"/>
  <c r="K340" i="3"/>
  <c r="L340" i="3"/>
  <c r="K341" i="3"/>
  <c r="L341" i="3"/>
  <c r="K342" i="3"/>
  <c r="L342" i="3"/>
  <c r="K343" i="3"/>
  <c r="L343" i="3"/>
  <c r="K344" i="3"/>
  <c r="L344" i="3"/>
  <c r="K345" i="3"/>
  <c r="L345" i="3"/>
  <c r="K346" i="3"/>
  <c r="L346" i="3"/>
  <c r="K347" i="3"/>
  <c r="L347" i="3"/>
  <c r="K348" i="3"/>
  <c r="L348" i="3"/>
  <c r="K349" i="3"/>
  <c r="L349" i="3"/>
  <c r="K350" i="3"/>
  <c r="L350" i="3"/>
  <c r="K351" i="3"/>
  <c r="L351" i="3"/>
  <c r="K352" i="3"/>
  <c r="L352" i="3"/>
  <c r="K353" i="3"/>
  <c r="L353" i="3"/>
  <c r="K354" i="3"/>
  <c r="L354" i="3"/>
  <c r="K355" i="3"/>
  <c r="L355" i="3"/>
  <c r="K356" i="3"/>
  <c r="L356" i="3"/>
  <c r="K357" i="3"/>
  <c r="L357" i="3"/>
  <c r="K358" i="3"/>
  <c r="L358" i="3"/>
  <c r="K359" i="3"/>
  <c r="L359" i="3"/>
  <c r="K360" i="3"/>
  <c r="L360" i="3"/>
  <c r="K361" i="3"/>
  <c r="L361" i="3"/>
  <c r="K362" i="3"/>
  <c r="L362" i="3"/>
  <c r="K363" i="3"/>
  <c r="L363" i="3"/>
  <c r="K364" i="3"/>
  <c r="L364" i="3"/>
  <c r="K365" i="3"/>
  <c r="L365" i="3"/>
  <c r="K366" i="3"/>
  <c r="L366" i="3"/>
  <c r="K367" i="3"/>
  <c r="L367" i="3"/>
  <c r="K368" i="3"/>
  <c r="L368" i="3"/>
  <c r="K369" i="3"/>
  <c r="L369" i="3"/>
  <c r="K370" i="3"/>
  <c r="L370" i="3"/>
  <c r="K371" i="3"/>
  <c r="L371" i="3"/>
  <c r="K372" i="3"/>
  <c r="L372" i="3"/>
  <c r="K373" i="3"/>
  <c r="L373" i="3"/>
  <c r="K374" i="3"/>
  <c r="L374" i="3"/>
  <c r="K375" i="3"/>
  <c r="L375" i="3"/>
  <c r="K376" i="3"/>
  <c r="L376" i="3"/>
  <c r="K377" i="3"/>
  <c r="L377" i="3"/>
  <c r="K378" i="3"/>
  <c r="L378" i="3"/>
  <c r="K379" i="3"/>
  <c r="L379" i="3"/>
  <c r="K380" i="3"/>
  <c r="L380" i="3"/>
  <c r="K381" i="3"/>
  <c r="L381" i="3"/>
  <c r="K382" i="3"/>
  <c r="L382" i="3"/>
  <c r="K383" i="3"/>
  <c r="L383" i="3"/>
  <c r="K384" i="3"/>
  <c r="L384" i="3"/>
  <c r="K385" i="3"/>
  <c r="L385" i="3"/>
  <c r="K386" i="3"/>
  <c r="L386" i="3"/>
  <c r="K387" i="3"/>
  <c r="L387" i="3"/>
  <c r="K388" i="3"/>
  <c r="L388" i="3"/>
  <c r="K389" i="3"/>
  <c r="L389" i="3"/>
  <c r="K390" i="3"/>
  <c r="L390" i="3"/>
  <c r="K391" i="3"/>
  <c r="L391" i="3"/>
  <c r="K392" i="3"/>
  <c r="L392" i="3"/>
  <c r="K393" i="3"/>
  <c r="L393" i="3"/>
  <c r="K394" i="3"/>
  <c r="L394" i="3"/>
  <c r="K395" i="3"/>
  <c r="L395" i="3"/>
  <c r="K396" i="3"/>
  <c r="L396" i="3"/>
  <c r="K397" i="3"/>
  <c r="L397" i="3"/>
  <c r="K398" i="3"/>
  <c r="L398" i="3"/>
  <c r="K399" i="3"/>
  <c r="L399" i="3"/>
  <c r="K400" i="3"/>
  <c r="L400" i="3"/>
  <c r="K401" i="3"/>
  <c r="L401" i="3"/>
  <c r="K402" i="3"/>
  <c r="L402" i="3"/>
  <c r="K403" i="3"/>
  <c r="L403" i="3"/>
  <c r="K404" i="3"/>
  <c r="L404" i="3"/>
  <c r="K405" i="3"/>
  <c r="L405" i="3"/>
  <c r="K406" i="3"/>
  <c r="L406" i="3"/>
  <c r="K407" i="3"/>
  <c r="L407" i="3"/>
  <c r="K408" i="3"/>
  <c r="L408" i="3"/>
  <c r="K409" i="3"/>
  <c r="L409" i="3"/>
  <c r="K410" i="3"/>
  <c r="L410" i="3"/>
  <c r="K411" i="3"/>
  <c r="L411" i="3"/>
  <c r="K412" i="3"/>
  <c r="L412" i="3"/>
  <c r="K413" i="3"/>
  <c r="L413" i="3"/>
  <c r="K414" i="3"/>
  <c r="L414" i="3"/>
  <c r="K415" i="3"/>
  <c r="L415" i="3"/>
  <c r="K416" i="3"/>
  <c r="L416" i="3"/>
  <c r="K417" i="3"/>
  <c r="L417" i="3"/>
  <c r="K418" i="3"/>
  <c r="L418" i="3"/>
  <c r="K419" i="3"/>
  <c r="L419" i="3"/>
  <c r="K420" i="3"/>
  <c r="L420" i="3"/>
  <c r="K421" i="3"/>
  <c r="L421" i="3"/>
  <c r="K422" i="3"/>
  <c r="L422" i="3"/>
  <c r="K423" i="3"/>
  <c r="L423" i="3"/>
  <c r="K424" i="3"/>
  <c r="L424" i="3"/>
  <c r="K425" i="3"/>
  <c r="L425" i="3"/>
  <c r="K426" i="3"/>
  <c r="L426" i="3"/>
  <c r="K427" i="3"/>
  <c r="L427" i="3"/>
  <c r="K428" i="3"/>
  <c r="L428" i="3"/>
  <c r="K429" i="3"/>
  <c r="L429" i="3"/>
  <c r="K430" i="3"/>
  <c r="L430" i="3"/>
  <c r="K431" i="3"/>
  <c r="L431" i="3"/>
  <c r="K432" i="3"/>
  <c r="L432" i="3"/>
  <c r="K433" i="3"/>
  <c r="L433" i="3"/>
  <c r="K434" i="3"/>
  <c r="L434" i="3"/>
  <c r="K435" i="3"/>
  <c r="L435" i="3"/>
  <c r="K436" i="3"/>
  <c r="L436" i="3"/>
  <c r="K437" i="3"/>
  <c r="L437" i="3"/>
  <c r="K438" i="3"/>
  <c r="L438" i="3"/>
  <c r="K439" i="3"/>
  <c r="L439" i="3"/>
  <c r="K440" i="3"/>
  <c r="L440" i="3"/>
  <c r="K441" i="3"/>
  <c r="L441" i="3"/>
  <c r="K442" i="3"/>
  <c r="L442" i="3"/>
  <c r="K443" i="3"/>
  <c r="L443" i="3"/>
  <c r="K444" i="3"/>
  <c r="L444" i="3"/>
  <c r="K445" i="3"/>
  <c r="L445" i="3"/>
  <c r="K446" i="3"/>
  <c r="L446" i="3"/>
  <c r="K447" i="3"/>
  <c r="L447" i="3"/>
  <c r="K448" i="3"/>
  <c r="L448" i="3"/>
  <c r="K449" i="3"/>
  <c r="L449" i="3"/>
  <c r="K450" i="3"/>
  <c r="L450" i="3"/>
  <c r="K451" i="3"/>
  <c r="L451" i="3"/>
  <c r="K452" i="3"/>
  <c r="L452" i="3"/>
  <c r="K453" i="3"/>
  <c r="L453" i="3"/>
  <c r="K454" i="3"/>
  <c r="L454" i="3"/>
  <c r="K455" i="3"/>
  <c r="L455" i="3"/>
  <c r="K456" i="3"/>
  <c r="L456" i="3"/>
  <c r="K457" i="3"/>
  <c r="L457" i="3"/>
  <c r="K458" i="3"/>
  <c r="L458" i="3"/>
  <c r="K459" i="3"/>
  <c r="L459" i="3"/>
  <c r="K460" i="3"/>
  <c r="L460" i="3"/>
  <c r="K461" i="3"/>
  <c r="L461" i="3"/>
  <c r="K462" i="3"/>
  <c r="L462" i="3"/>
  <c r="K463" i="3"/>
  <c r="L463" i="3"/>
  <c r="K464" i="3"/>
  <c r="L464" i="3"/>
  <c r="K465" i="3"/>
  <c r="L465" i="3"/>
  <c r="K466" i="3"/>
  <c r="L466" i="3"/>
  <c r="K467" i="3"/>
  <c r="L467" i="3"/>
  <c r="K468" i="3"/>
  <c r="L468" i="3"/>
  <c r="K469" i="3"/>
  <c r="L469" i="3"/>
  <c r="K470" i="3"/>
  <c r="L470" i="3"/>
  <c r="K471" i="3"/>
  <c r="L471" i="3"/>
  <c r="K472" i="3"/>
  <c r="L472" i="3"/>
  <c r="K473" i="3"/>
  <c r="L473" i="3"/>
  <c r="K474" i="3"/>
  <c r="L474" i="3"/>
  <c r="K475" i="3"/>
  <c r="L475" i="3"/>
  <c r="K476" i="3"/>
  <c r="L476" i="3"/>
  <c r="K477" i="3"/>
  <c r="L477" i="3"/>
  <c r="K478" i="3"/>
  <c r="L478" i="3"/>
  <c r="K479" i="3"/>
  <c r="L479" i="3"/>
  <c r="K480" i="3"/>
  <c r="L480" i="3"/>
  <c r="K481" i="3"/>
  <c r="L481" i="3"/>
  <c r="K482" i="3"/>
  <c r="L482" i="3"/>
  <c r="K483" i="3"/>
  <c r="L483" i="3"/>
  <c r="K484" i="3"/>
  <c r="L484" i="3"/>
  <c r="K485" i="3"/>
  <c r="L485" i="3"/>
  <c r="K486" i="3"/>
  <c r="L486" i="3"/>
  <c r="K487" i="3"/>
  <c r="L487" i="3"/>
  <c r="K488" i="3"/>
  <c r="L488" i="3"/>
  <c r="K489" i="3"/>
  <c r="L489" i="3"/>
  <c r="K490" i="3"/>
  <c r="L490" i="3"/>
  <c r="K491" i="3"/>
  <c r="L491" i="3"/>
  <c r="K492" i="3"/>
  <c r="L492" i="3"/>
  <c r="K493" i="3"/>
  <c r="L493" i="3"/>
  <c r="K494" i="3"/>
  <c r="L494" i="3"/>
  <c r="K495" i="3"/>
  <c r="L495" i="3"/>
  <c r="K496" i="3"/>
  <c r="L496" i="3"/>
  <c r="K497" i="3"/>
  <c r="L497" i="3"/>
  <c r="K498" i="3"/>
  <c r="L498" i="3"/>
  <c r="K499" i="3"/>
  <c r="L499" i="3"/>
  <c r="K500" i="3"/>
  <c r="L500" i="3"/>
  <c r="K2" i="3"/>
  <c r="L2" i="3"/>
  <c r="K3" i="3"/>
  <c r="L3" i="3"/>
  <c r="K4" i="3"/>
  <c r="L4" i="3"/>
  <c r="K5" i="3"/>
  <c r="L5" i="3"/>
  <c r="K6" i="3"/>
  <c r="L6" i="3"/>
  <c r="K7" i="3"/>
  <c r="L7" i="3"/>
  <c r="K8" i="3"/>
  <c r="L8" i="3"/>
  <c r="K9" i="3"/>
  <c r="L9" i="3"/>
  <c r="K10" i="3"/>
  <c r="L10" i="3"/>
  <c r="K11" i="3"/>
  <c r="L11" i="3"/>
  <c r="K12" i="3"/>
  <c r="L12" i="3"/>
  <c r="K13" i="3"/>
  <c r="L13" i="3"/>
  <c r="K14" i="3"/>
  <c r="L14" i="3"/>
  <c r="K15" i="3"/>
  <c r="L15" i="3"/>
  <c r="K16" i="3"/>
  <c r="L16" i="3"/>
  <c r="K17" i="3"/>
  <c r="L17" i="3"/>
  <c r="K18" i="3"/>
  <c r="L18" i="3"/>
  <c r="K19" i="3"/>
  <c r="L19" i="3"/>
  <c r="K20" i="3"/>
  <c r="L20" i="3"/>
  <c r="K21" i="3"/>
  <c r="L21" i="3"/>
  <c r="K22" i="3"/>
  <c r="L22" i="3"/>
  <c r="K23" i="3"/>
  <c r="L23" i="3"/>
  <c r="K24" i="3"/>
  <c r="L24" i="3"/>
  <c r="K25" i="3"/>
  <c r="L25" i="3"/>
  <c r="K26" i="3"/>
  <c r="L26" i="3"/>
  <c r="K27" i="3"/>
  <c r="L27" i="3"/>
  <c r="K28" i="3"/>
  <c r="L28" i="3"/>
  <c r="K29" i="3"/>
  <c r="L29" i="3"/>
  <c r="K30" i="3"/>
  <c r="L30" i="3"/>
  <c r="K31" i="3"/>
  <c r="L31" i="3"/>
  <c r="K32" i="3"/>
  <c r="L32" i="3"/>
  <c r="K33" i="3"/>
  <c r="L33" i="3"/>
  <c r="K34" i="3"/>
  <c r="L34" i="3"/>
  <c r="K35" i="3"/>
  <c r="L35" i="3"/>
  <c r="K36" i="3"/>
  <c r="L36" i="3"/>
  <c r="K37" i="3"/>
  <c r="L37" i="3"/>
  <c r="K38" i="3"/>
  <c r="L38" i="3"/>
  <c r="K39" i="3"/>
  <c r="L39" i="3"/>
  <c r="K40" i="3"/>
  <c r="L40" i="3"/>
  <c r="K41" i="3"/>
  <c r="L41" i="3"/>
  <c r="K42" i="3"/>
  <c r="L42" i="3"/>
  <c r="K43" i="3"/>
  <c r="L43" i="3"/>
  <c r="K44" i="3"/>
  <c r="L44" i="3"/>
  <c r="K45" i="3"/>
  <c r="L45" i="3"/>
  <c r="K46" i="3"/>
  <c r="L46" i="3"/>
  <c r="K47" i="3"/>
  <c r="L47" i="3"/>
  <c r="K48" i="3"/>
  <c r="L48" i="3"/>
  <c r="K49" i="3"/>
  <c r="L49" i="3"/>
  <c r="K50" i="3"/>
  <c r="L50" i="3"/>
  <c r="K51" i="3"/>
  <c r="L51" i="3"/>
  <c r="K52" i="3"/>
  <c r="L52" i="3"/>
  <c r="K53" i="3"/>
  <c r="L53" i="3"/>
  <c r="K54" i="3"/>
  <c r="L54" i="3"/>
  <c r="K55" i="3"/>
  <c r="L55" i="3"/>
  <c r="K56" i="3"/>
  <c r="L56" i="3"/>
  <c r="K57" i="3"/>
  <c r="L57" i="3"/>
  <c r="K58" i="3"/>
  <c r="L58" i="3"/>
  <c r="K59" i="3"/>
  <c r="L59" i="3"/>
  <c r="K60" i="3"/>
  <c r="L60" i="3"/>
  <c r="K61" i="3"/>
  <c r="L61" i="3"/>
  <c r="K62" i="3"/>
  <c r="L62" i="3"/>
  <c r="K63" i="3"/>
  <c r="L63" i="3"/>
  <c r="K64" i="3"/>
  <c r="L64" i="3"/>
  <c r="K65" i="3"/>
  <c r="L65" i="3"/>
  <c r="K66" i="3"/>
  <c r="L66" i="3"/>
  <c r="K67" i="3"/>
  <c r="L67" i="3"/>
  <c r="K68" i="3"/>
  <c r="L68" i="3"/>
  <c r="K69" i="3"/>
  <c r="L69" i="3"/>
  <c r="K70" i="3"/>
  <c r="L70" i="3"/>
  <c r="K71" i="3"/>
  <c r="L71" i="3"/>
  <c r="K72" i="3"/>
  <c r="L72" i="3"/>
  <c r="K73" i="3"/>
  <c r="L73" i="3"/>
  <c r="K74" i="3"/>
  <c r="L74" i="3"/>
  <c r="K75" i="3"/>
  <c r="L75" i="3"/>
  <c r="K76" i="3"/>
  <c r="L76" i="3"/>
  <c r="K77" i="3"/>
  <c r="L77" i="3"/>
  <c r="K78" i="3"/>
  <c r="L78" i="3"/>
  <c r="K79" i="3"/>
  <c r="L79" i="3"/>
  <c r="K80" i="3"/>
  <c r="L80" i="3"/>
  <c r="K81" i="3"/>
  <c r="L81" i="3"/>
  <c r="K82" i="3"/>
  <c r="L82" i="3"/>
  <c r="K83" i="3"/>
  <c r="L83" i="3"/>
  <c r="K84" i="3"/>
  <c r="L84" i="3"/>
  <c r="K85" i="3"/>
  <c r="L85" i="3"/>
  <c r="K86" i="3"/>
  <c r="L86" i="3"/>
  <c r="K87" i="3"/>
  <c r="L87" i="3"/>
  <c r="K88" i="3"/>
  <c r="L88" i="3"/>
  <c r="K89" i="3"/>
  <c r="L89" i="3"/>
  <c r="K90" i="3"/>
  <c r="L90" i="3"/>
  <c r="K91" i="3"/>
  <c r="L91" i="3"/>
  <c r="K92" i="3"/>
  <c r="L92" i="3"/>
  <c r="K93" i="3"/>
  <c r="L93" i="3"/>
  <c r="K94" i="3"/>
  <c r="L94" i="3"/>
  <c r="K95" i="3"/>
  <c r="L95" i="3"/>
  <c r="M95" i="3" s="1"/>
  <c r="K96" i="3"/>
  <c r="L96" i="3"/>
  <c r="K97" i="3"/>
  <c r="L97" i="3"/>
  <c r="K98" i="3"/>
  <c r="L98" i="3"/>
  <c r="K99" i="3"/>
  <c r="L99" i="3"/>
  <c r="K100" i="3"/>
  <c r="L100" i="3"/>
  <c r="K101" i="3"/>
  <c r="L101" i="3"/>
  <c r="K102" i="3"/>
  <c r="L102" i="3"/>
  <c r="K103" i="3"/>
  <c r="L103" i="3"/>
  <c r="K104" i="3"/>
  <c r="L104" i="3"/>
  <c r="K105" i="3"/>
  <c r="L105" i="3"/>
  <c r="K106" i="3"/>
  <c r="L106" i="3"/>
  <c r="M106" i="3" s="1"/>
  <c r="K107" i="3"/>
  <c r="L107" i="3"/>
  <c r="K108" i="3"/>
  <c r="L108" i="3"/>
  <c r="K109" i="3"/>
  <c r="L109" i="3"/>
  <c r="K110" i="3"/>
  <c r="L110" i="3"/>
  <c r="K111" i="3"/>
  <c r="L111" i="3"/>
  <c r="K112" i="3"/>
  <c r="L112" i="3"/>
  <c r="K113" i="3"/>
  <c r="L113" i="3"/>
  <c r="K114" i="3"/>
  <c r="L114" i="3"/>
  <c r="M114" i="3" s="1"/>
  <c r="K115" i="3"/>
  <c r="L115" i="3"/>
  <c r="K116" i="3"/>
  <c r="L116" i="3"/>
  <c r="K117" i="3"/>
  <c r="L117" i="3"/>
  <c r="K118" i="3"/>
  <c r="L118" i="3"/>
  <c r="K119" i="3"/>
  <c r="L119" i="3"/>
  <c r="K120" i="3"/>
  <c r="L120" i="3"/>
  <c r="K121" i="3"/>
  <c r="L121" i="3"/>
  <c r="K122" i="3"/>
  <c r="L122" i="3"/>
  <c r="K123" i="3"/>
  <c r="L123" i="3"/>
  <c r="K124" i="3"/>
  <c r="L124" i="3"/>
  <c r="K125" i="3"/>
  <c r="L125" i="3"/>
  <c r="K126" i="3"/>
  <c r="L126" i="3"/>
  <c r="K127" i="3"/>
  <c r="L127" i="3"/>
  <c r="K128" i="3"/>
  <c r="L128" i="3"/>
  <c r="K129" i="3"/>
  <c r="L129" i="3"/>
  <c r="K130" i="3"/>
  <c r="L130" i="3"/>
  <c r="K131" i="3"/>
  <c r="L131" i="3"/>
  <c r="K132" i="3"/>
  <c r="L132" i="3"/>
  <c r="K133" i="3"/>
  <c r="L133" i="3"/>
  <c r="K134" i="3"/>
  <c r="L134" i="3"/>
  <c r="K135" i="3"/>
  <c r="L135" i="3"/>
  <c r="K136" i="3"/>
  <c r="L136" i="3"/>
  <c r="K137" i="3"/>
  <c r="L137" i="3"/>
  <c r="K138" i="3"/>
  <c r="L138" i="3"/>
  <c r="K139" i="3"/>
  <c r="L139" i="3"/>
  <c r="K140" i="3"/>
  <c r="L140" i="3"/>
  <c r="K141" i="3"/>
  <c r="L141" i="3"/>
  <c r="K142" i="3"/>
  <c r="L142" i="3"/>
  <c r="K143" i="3"/>
  <c r="L143" i="3"/>
  <c r="K144" i="3"/>
  <c r="L144" i="3"/>
  <c r="K145" i="3"/>
  <c r="L145" i="3"/>
  <c r="K146" i="3"/>
  <c r="L146" i="3"/>
  <c r="K147" i="3"/>
  <c r="L147" i="3"/>
  <c r="K148" i="3"/>
  <c r="L148" i="3"/>
  <c r="K149" i="3"/>
  <c r="L149" i="3"/>
  <c r="K150" i="3"/>
  <c r="L150" i="3"/>
  <c r="K151" i="3"/>
  <c r="L151" i="3"/>
  <c r="K152" i="3"/>
  <c r="L152" i="3"/>
  <c r="K153" i="3"/>
  <c r="L153" i="3"/>
  <c r="K154" i="3"/>
  <c r="L154" i="3"/>
  <c r="K155" i="3"/>
  <c r="L155" i="3"/>
  <c r="K156" i="3"/>
  <c r="L156" i="3"/>
  <c r="K157" i="3"/>
  <c r="L157" i="3"/>
  <c r="K158" i="3"/>
  <c r="L158" i="3"/>
  <c r="K159" i="3"/>
  <c r="L159" i="3"/>
  <c r="K160" i="3"/>
  <c r="L160" i="3"/>
  <c r="K161" i="3"/>
  <c r="L161" i="3"/>
  <c r="K162" i="3"/>
  <c r="L162" i="3"/>
  <c r="K163" i="3"/>
  <c r="L163" i="3"/>
  <c r="K164" i="3"/>
  <c r="L164" i="3"/>
  <c r="K165" i="3"/>
  <c r="L165" i="3"/>
  <c r="K166" i="3"/>
  <c r="L166" i="3"/>
  <c r="K167" i="3"/>
  <c r="L167" i="3"/>
  <c r="K168" i="3"/>
  <c r="L168" i="3"/>
  <c r="K169" i="3"/>
  <c r="L169" i="3"/>
  <c r="K170" i="3"/>
  <c r="L170" i="3"/>
  <c r="K171" i="3"/>
  <c r="L171" i="3"/>
  <c r="K172" i="3"/>
  <c r="L172" i="3"/>
  <c r="K173" i="3"/>
  <c r="L173" i="3"/>
  <c r="K174" i="3"/>
  <c r="L174" i="3"/>
  <c r="K175" i="3"/>
  <c r="L175" i="3"/>
  <c r="K176" i="3"/>
  <c r="L176" i="3"/>
  <c r="K177" i="3"/>
  <c r="L177" i="3"/>
  <c r="K178" i="3"/>
  <c r="L178" i="3"/>
  <c r="K179" i="3"/>
  <c r="L179" i="3"/>
  <c r="K180" i="3"/>
  <c r="L180" i="3"/>
  <c r="K181" i="3"/>
  <c r="L181" i="3"/>
  <c r="K182" i="3"/>
  <c r="L182" i="3"/>
  <c r="K183" i="3"/>
  <c r="L183" i="3"/>
  <c r="K184" i="3"/>
  <c r="L184" i="3"/>
  <c r="K185" i="3"/>
  <c r="L185" i="3"/>
  <c r="K186" i="3"/>
  <c r="L186" i="3"/>
  <c r="K187" i="3"/>
  <c r="L187" i="3"/>
  <c r="K188" i="3"/>
  <c r="L188" i="3"/>
  <c r="K189" i="3"/>
  <c r="L189" i="3"/>
  <c r="K190" i="3"/>
  <c r="L190" i="3"/>
  <c r="K191" i="3"/>
  <c r="L191" i="3"/>
  <c r="K192" i="3"/>
  <c r="L192" i="3"/>
  <c r="K193" i="3"/>
  <c r="L193" i="3"/>
  <c r="K194" i="3"/>
  <c r="L194" i="3"/>
  <c r="K195" i="3"/>
  <c r="L195" i="3"/>
  <c r="K196" i="3"/>
  <c r="L196" i="3"/>
  <c r="K197" i="3"/>
  <c r="L197" i="3"/>
  <c r="K198" i="3"/>
  <c r="L198" i="3"/>
  <c r="K199" i="3"/>
  <c r="L199" i="3"/>
  <c r="K200" i="3"/>
  <c r="L200" i="3"/>
  <c r="K201" i="3"/>
  <c r="L201" i="3"/>
  <c r="K202" i="3"/>
  <c r="L202" i="3"/>
  <c r="M202" i="3" s="1"/>
  <c r="K203" i="3"/>
  <c r="L203" i="3"/>
  <c r="K204" i="3"/>
  <c r="L204" i="3"/>
  <c r="K205" i="3"/>
  <c r="L205" i="3"/>
  <c r="K206" i="3"/>
  <c r="L206" i="3"/>
  <c r="K207" i="3"/>
  <c r="L207" i="3"/>
  <c r="K208" i="3"/>
  <c r="L208" i="3"/>
  <c r="K209" i="3"/>
  <c r="L209" i="3"/>
  <c r="K210" i="3"/>
  <c r="L210" i="3"/>
  <c r="K211" i="3"/>
  <c r="L211" i="3"/>
  <c r="K212" i="3"/>
  <c r="L212" i="3"/>
  <c r="K213" i="3"/>
  <c r="L213" i="3"/>
  <c r="K214" i="3"/>
  <c r="L214" i="3"/>
  <c r="K215" i="3"/>
  <c r="L215" i="3"/>
  <c r="K216" i="3"/>
  <c r="L216" i="3"/>
  <c r="K217" i="3"/>
  <c r="L217" i="3"/>
  <c r="K218" i="3"/>
  <c r="L218" i="3"/>
  <c r="K219" i="3"/>
  <c r="L219" i="3"/>
  <c r="K220" i="3"/>
  <c r="L220" i="3"/>
  <c r="K221" i="3"/>
  <c r="L221" i="3"/>
  <c r="K222" i="3"/>
  <c r="L222" i="3"/>
  <c r="K223" i="3"/>
  <c r="L223" i="3"/>
  <c r="K224" i="3"/>
  <c r="L224" i="3"/>
  <c r="K225" i="3"/>
  <c r="L225" i="3"/>
  <c r="K226" i="3"/>
  <c r="L226" i="3"/>
  <c r="K227" i="3"/>
  <c r="L227" i="3"/>
  <c r="K228" i="3"/>
  <c r="L228" i="3"/>
  <c r="K229" i="3"/>
  <c r="L229" i="3"/>
  <c r="K230" i="3"/>
  <c r="L230" i="3"/>
  <c r="K231" i="3"/>
  <c r="L231" i="3"/>
  <c r="K232" i="3"/>
  <c r="L232" i="3"/>
  <c r="K233" i="3"/>
  <c r="L233" i="3"/>
  <c r="K234" i="3"/>
  <c r="L234" i="3"/>
  <c r="K235" i="3"/>
  <c r="L235" i="3"/>
  <c r="K236" i="3"/>
  <c r="L236" i="3"/>
  <c r="K237" i="3"/>
  <c r="L237" i="3"/>
  <c r="K238" i="3"/>
  <c r="L238" i="3"/>
  <c r="K239" i="3"/>
  <c r="L239" i="3"/>
  <c r="K240" i="3"/>
  <c r="L240" i="3"/>
  <c r="K241" i="3"/>
  <c r="L241" i="3"/>
  <c r="K242" i="3"/>
  <c r="L242" i="3"/>
  <c r="K243" i="3"/>
  <c r="L243" i="3"/>
  <c r="K244" i="3"/>
  <c r="L244" i="3"/>
  <c r="K245" i="3"/>
  <c r="L245" i="3"/>
  <c r="K246" i="3"/>
  <c r="L246" i="3"/>
  <c r="K247" i="3"/>
  <c r="L247" i="3"/>
  <c r="K248" i="3"/>
  <c r="L248" i="3"/>
  <c r="K249" i="3"/>
  <c r="L249" i="3"/>
  <c r="K250" i="3"/>
  <c r="L250" i="3"/>
  <c r="K251" i="3"/>
  <c r="L251" i="3"/>
  <c r="K252" i="3"/>
  <c r="L252" i="3"/>
  <c r="K253" i="3"/>
  <c r="L253" i="3"/>
  <c r="K254" i="3"/>
  <c r="L254" i="3"/>
  <c r="K255" i="3"/>
  <c r="L255" i="3"/>
  <c r="K256" i="3"/>
  <c r="L256" i="3"/>
  <c r="K257" i="3"/>
  <c r="L257" i="3"/>
  <c r="K258" i="3"/>
  <c r="L258" i="3"/>
  <c r="K259" i="3"/>
  <c r="L259" i="3"/>
  <c r="K260" i="3"/>
  <c r="L260" i="3"/>
  <c r="K261" i="3"/>
  <c r="L261" i="3"/>
  <c r="K262" i="3"/>
  <c r="L262" i="3"/>
  <c r="K263" i="3"/>
  <c r="L263" i="3"/>
  <c r="K264" i="3"/>
  <c r="L264" i="3"/>
  <c r="K265" i="3"/>
  <c r="L265" i="3"/>
  <c r="K266" i="3"/>
  <c r="L266" i="3"/>
  <c r="K267" i="3"/>
  <c r="L267" i="3"/>
  <c r="K268" i="3"/>
  <c r="L268" i="3"/>
  <c r="K269" i="3"/>
  <c r="L269" i="3"/>
  <c r="K270" i="3"/>
  <c r="L270" i="3"/>
  <c r="K271" i="3"/>
  <c r="L271" i="3"/>
  <c r="K272" i="3"/>
  <c r="L272" i="3"/>
  <c r="K273" i="3"/>
  <c r="L273" i="3"/>
  <c r="K274" i="3"/>
  <c r="L274" i="3"/>
  <c r="K275" i="3"/>
  <c r="L275" i="3"/>
  <c r="K276" i="3"/>
  <c r="L276" i="3"/>
  <c r="K277" i="3"/>
  <c r="L277" i="3"/>
  <c r="K278" i="3"/>
  <c r="L278" i="3"/>
  <c r="K279" i="3"/>
  <c r="L279" i="3"/>
  <c r="K280" i="3"/>
  <c r="L280" i="3"/>
  <c r="K281" i="3"/>
  <c r="L281" i="3"/>
  <c r="K282" i="3"/>
  <c r="L282" i="3"/>
  <c r="K283" i="3"/>
  <c r="L283" i="3"/>
  <c r="K284" i="3"/>
  <c r="L284" i="3"/>
  <c r="K285" i="3"/>
  <c r="L285" i="3"/>
  <c r="K286" i="3"/>
  <c r="L286" i="3"/>
  <c r="K287" i="3"/>
  <c r="L287" i="3"/>
  <c r="K288" i="3"/>
  <c r="L288" i="3"/>
  <c r="K289" i="3"/>
  <c r="L289" i="3"/>
  <c r="K290" i="3"/>
  <c r="L290" i="3"/>
  <c r="K291" i="3"/>
  <c r="L291" i="3"/>
  <c r="K292" i="3"/>
  <c r="L292" i="3"/>
  <c r="K293" i="3"/>
  <c r="L293" i="3"/>
  <c r="K294" i="3"/>
  <c r="L294" i="3"/>
  <c r="K295" i="3"/>
  <c r="L295" i="3"/>
  <c r="K296" i="3"/>
  <c r="L296" i="3"/>
  <c r="K297" i="3"/>
  <c r="L297" i="3"/>
  <c r="K298" i="3"/>
  <c r="L298" i="3"/>
  <c r="K299" i="3"/>
  <c r="L299" i="3"/>
  <c r="K300" i="3"/>
  <c r="L300" i="3"/>
  <c r="K301" i="3"/>
  <c r="L301" i="3"/>
  <c r="K302" i="3"/>
  <c r="L302" i="3"/>
  <c r="K303" i="3"/>
  <c r="L303" i="3"/>
  <c r="K304" i="3"/>
  <c r="L304" i="3"/>
  <c r="K305" i="3"/>
  <c r="L305" i="3"/>
  <c r="K306" i="3"/>
  <c r="L306" i="3"/>
  <c r="K307" i="3"/>
  <c r="L307" i="3"/>
  <c r="K308" i="3"/>
  <c r="L308" i="3"/>
  <c r="K309" i="3"/>
  <c r="L309" i="3"/>
  <c r="K310" i="3"/>
  <c r="L310" i="3"/>
  <c r="K311" i="3"/>
  <c r="L311" i="3"/>
  <c r="K312" i="3"/>
  <c r="L312" i="3"/>
  <c r="K313" i="3"/>
  <c r="L313" i="3"/>
  <c r="K314" i="3"/>
  <c r="L314" i="3"/>
  <c r="K315" i="3"/>
  <c r="L315" i="3"/>
  <c r="K316" i="3"/>
  <c r="L316" i="3"/>
  <c r="K317" i="3"/>
  <c r="L317" i="3"/>
  <c r="K318" i="3"/>
  <c r="L318" i="3"/>
  <c r="K319" i="3"/>
  <c r="L319" i="3"/>
  <c r="K320" i="3"/>
  <c r="L320" i="3"/>
  <c r="K321" i="3"/>
  <c r="L321" i="3"/>
  <c r="K322" i="3"/>
  <c r="L322" i="3"/>
  <c r="K323" i="3"/>
  <c r="L323" i="3"/>
  <c r="K324" i="3"/>
  <c r="L324" i="3"/>
  <c r="K325" i="3"/>
  <c r="L325" i="3"/>
  <c r="K326" i="3"/>
  <c r="L326" i="3"/>
  <c r="K327" i="3"/>
  <c r="L327" i="3"/>
  <c r="K328" i="3"/>
  <c r="L328" i="3"/>
  <c r="K329" i="3"/>
  <c r="L329" i="3"/>
  <c r="K330" i="3"/>
  <c r="L330" i="3"/>
  <c r="K331" i="3"/>
  <c r="L331" i="3"/>
  <c r="K332" i="3"/>
  <c r="L332" i="3"/>
  <c r="K333" i="3"/>
  <c r="L333" i="3"/>
  <c r="K334" i="3"/>
  <c r="L334" i="3"/>
  <c r="K335" i="3"/>
  <c r="L335" i="3"/>
  <c r="K336" i="3"/>
  <c r="L336" i="3"/>
  <c r="K337" i="3"/>
  <c r="L337" i="3"/>
  <c r="K338" i="3"/>
  <c r="L338" i="3"/>
  <c r="L339" i="3"/>
  <c r="K339" i="3"/>
  <c r="N354" i="25" l="1"/>
  <c r="M354" i="25"/>
  <c r="N330" i="25"/>
  <c r="M330" i="25"/>
  <c r="N352" i="25"/>
  <c r="M352" i="25"/>
  <c r="N328" i="25"/>
  <c r="M328" i="25"/>
  <c r="N351" i="25"/>
  <c r="M351" i="25"/>
  <c r="N327" i="25"/>
  <c r="M327" i="25"/>
  <c r="N350" i="25"/>
  <c r="M350" i="25"/>
  <c r="N326" i="25"/>
  <c r="M326" i="25"/>
  <c r="N349" i="25"/>
  <c r="M349" i="25"/>
  <c r="N325" i="25"/>
  <c r="M325" i="25"/>
  <c r="N348" i="25"/>
  <c r="M348" i="25"/>
  <c r="N324" i="25"/>
  <c r="M324" i="25"/>
  <c r="N347" i="25"/>
  <c r="M347" i="25"/>
  <c r="N323" i="25"/>
  <c r="M323" i="25"/>
  <c r="N346" i="25"/>
  <c r="M346" i="25"/>
  <c r="N322" i="25"/>
  <c r="M322" i="25"/>
  <c r="N345" i="25"/>
  <c r="M345" i="25"/>
  <c r="N321" i="25"/>
  <c r="M321" i="25"/>
  <c r="N344" i="25"/>
  <c r="M344" i="25"/>
  <c r="N320" i="25"/>
  <c r="M320" i="25"/>
  <c r="N343" i="25"/>
  <c r="M343" i="25"/>
  <c r="N319" i="25"/>
  <c r="M319" i="25"/>
  <c r="N342" i="25"/>
  <c r="M342" i="25"/>
  <c r="N318" i="25"/>
  <c r="M318" i="25"/>
  <c r="N341" i="25"/>
  <c r="M341" i="25"/>
  <c r="N317" i="25"/>
  <c r="M317" i="25"/>
  <c r="N340" i="25"/>
  <c r="M340" i="25"/>
  <c r="N316" i="25"/>
  <c r="M316" i="25"/>
  <c r="N329" i="25"/>
  <c r="M329" i="25"/>
  <c r="N339" i="25"/>
  <c r="M339" i="25"/>
  <c r="N338" i="25"/>
  <c r="M338" i="25"/>
  <c r="N314" i="25"/>
  <c r="M314" i="25"/>
  <c r="N337" i="25"/>
  <c r="M337" i="25"/>
  <c r="N353" i="25"/>
  <c r="M353" i="25"/>
  <c r="N336" i="25"/>
  <c r="M336" i="25"/>
  <c r="N335" i="25"/>
  <c r="M335" i="25"/>
  <c r="N356" i="25"/>
  <c r="M356" i="25"/>
  <c r="N332" i="25"/>
  <c r="M332" i="25"/>
  <c r="N355" i="25"/>
  <c r="M355" i="25"/>
  <c r="N331" i="25"/>
  <c r="M331" i="25"/>
  <c r="I5" i="9"/>
  <c r="M5" i="9"/>
  <c r="Q5" i="9"/>
  <c r="U5" i="9"/>
  <c r="Y5" i="9"/>
  <c r="AC5" i="9"/>
  <c r="AG5" i="9"/>
  <c r="AK5" i="9"/>
  <c r="AO5" i="9"/>
  <c r="AS5" i="9"/>
  <c r="AW5" i="9"/>
  <c r="BA5" i="9"/>
  <c r="BE5" i="9"/>
  <c r="BI5" i="9"/>
  <c r="BM5" i="9"/>
  <c r="BQ5" i="9"/>
  <c r="BU5" i="9"/>
  <c r="BY5" i="9"/>
  <c r="CC5" i="9"/>
  <c r="CG5" i="9"/>
  <c r="CK5" i="9"/>
  <c r="CO5" i="9"/>
  <c r="CS5" i="9"/>
  <c r="CW5" i="9"/>
  <c r="DA5" i="9"/>
  <c r="DE5" i="9"/>
  <c r="DI5" i="9"/>
  <c r="DM5" i="9"/>
  <c r="DQ5" i="9"/>
  <c r="DU5" i="9"/>
  <c r="DY5" i="9"/>
  <c r="EC5" i="9"/>
  <c r="EG5" i="9"/>
  <c r="EK5" i="9"/>
  <c r="EO5" i="9"/>
  <c r="ES5" i="9"/>
  <c r="EW5" i="9"/>
  <c r="FA5" i="9"/>
  <c r="FE5" i="9"/>
  <c r="FI5" i="9"/>
  <c r="FM5" i="9"/>
  <c r="FQ5" i="9"/>
  <c r="FU5" i="9"/>
  <c r="FY5" i="9"/>
  <c r="GC5" i="9"/>
  <c r="GG5" i="9"/>
  <c r="GK5" i="9"/>
  <c r="GO5" i="9"/>
  <c r="GS5" i="9"/>
  <c r="GW5" i="9"/>
  <c r="HA5" i="9"/>
  <c r="HE5" i="9"/>
  <c r="HI5" i="9"/>
  <c r="HM5" i="9"/>
  <c r="HQ5" i="9"/>
  <c r="HU5" i="9"/>
  <c r="HY5" i="9"/>
  <c r="IC5" i="9"/>
  <c r="IG5" i="9"/>
  <c r="IK5" i="9"/>
  <c r="IO5" i="9"/>
  <c r="IS5" i="9"/>
  <c r="IW5" i="9"/>
  <c r="JA5" i="9"/>
  <c r="JE5" i="9"/>
  <c r="JI5" i="9"/>
  <c r="JM5" i="9"/>
  <c r="JQ5" i="9"/>
  <c r="JU5" i="9"/>
  <c r="JY5" i="9"/>
  <c r="KC5" i="9"/>
  <c r="KG5" i="9"/>
  <c r="KK5" i="9"/>
  <c r="KO5" i="9"/>
  <c r="K5" i="9"/>
  <c r="O5" i="9"/>
  <c r="S5" i="9"/>
  <c r="W5" i="9"/>
  <c r="AA5" i="9"/>
  <c r="AE5" i="9"/>
  <c r="AI5" i="9"/>
  <c r="AM5" i="9"/>
  <c r="AQ5" i="9"/>
  <c r="AU5" i="9"/>
  <c r="AY5" i="9"/>
  <c r="BC5" i="9"/>
  <c r="BG5" i="9"/>
  <c r="BK5" i="9"/>
  <c r="BO5" i="9"/>
  <c r="BS5" i="9"/>
  <c r="BW5" i="9"/>
  <c r="CA5" i="9"/>
  <c r="CE5" i="9"/>
  <c r="CI5" i="9"/>
  <c r="CM5" i="9"/>
  <c r="CQ5" i="9"/>
  <c r="CU5" i="9"/>
  <c r="CY5" i="9"/>
  <c r="DC5" i="9"/>
  <c r="DG5" i="9"/>
  <c r="DK5" i="9"/>
  <c r="DO5" i="9"/>
  <c r="DS5" i="9"/>
  <c r="DW5" i="9"/>
  <c r="EA5" i="9"/>
  <c r="EE5" i="9"/>
  <c r="EI5" i="9"/>
  <c r="EM5" i="9"/>
  <c r="EQ5" i="9"/>
  <c r="EU5" i="9"/>
  <c r="EY5" i="9"/>
  <c r="FC5" i="9"/>
  <c r="FG5" i="9"/>
  <c r="FK5" i="9"/>
  <c r="FO5" i="9"/>
  <c r="FS5" i="9"/>
  <c r="FW5" i="9"/>
  <c r="GA5" i="9"/>
  <c r="GE5" i="9"/>
  <c r="GI5" i="9"/>
  <c r="GM5" i="9"/>
  <c r="GQ5" i="9"/>
  <c r="GU5" i="9"/>
  <c r="GY5" i="9"/>
  <c r="HC5" i="9"/>
  <c r="HG5" i="9"/>
  <c r="HK5" i="9"/>
  <c r="HO5" i="9"/>
  <c r="HS5" i="9"/>
  <c r="HW5" i="9"/>
  <c r="IA5" i="9"/>
  <c r="IE5" i="9"/>
  <c r="II5" i="9"/>
  <c r="IM5" i="9"/>
  <c r="IQ5" i="9"/>
  <c r="IU5" i="9"/>
  <c r="IY5" i="9"/>
  <c r="JC5" i="9"/>
  <c r="JG5" i="9"/>
  <c r="JK5" i="9"/>
  <c r="JO5" i="9"/>
  <c r="JS5" i="9"/>
  <c r="JW5" i="9"/>
  <c r="KA5" i="9"/>
  <c r="KE5" i="9"/>
  <c r="KI5" i="9"/>
  <c r="KM5" i="9"/>
  <c r="KQ5" i="9"/>
  <c r="KU5" i="9"/>
  <c r="KY5" i="9"/>
  <c r="LC5" i="9"/>
  <c r="LG5" i="9"/>
  <c r="LK5" i="9"/>
  <c r="LO5" i="9"/>
  <c r="LS5" i="9"/>
  <c r="LW5" i="9"/>
  <c r="MA5" i="9"/>
  <c r="ME5" i="9"/>
  <c r="MI5" i="9"/>
  <c r="J5" i="9"/>
  <c r="R5" i="9"/>
  <c r="Z5" i="9"/>
  <c r="AH5" i="9"/>
  <c r="AP5" i="9"/>
  <c r="AX5" i="9"/>
  <c r="BF5" i="9"/>
  <c r="BN5" i="9"/>
  <c r="BV5" i="9"/>
  <c r="CD5" i="9"/>
  <c r="CL5" i="9"/>
  <c r="CT5" i="9"/>
  <c r="DB5" i="9"/>
  <c r="DJ5" i="9"/>
  <c r="DR5" i="9"/>
  <c r="DZ5" i="9"/>
  <c r="EH5" i="9"/>
  <c r="EP5" i="9"/>
  <c r="EX5" i="9"/>
  <c r="FF5" i="9"/>
  <c r="FN5" i="9"/>
  <c r="FV5" i="9"/>
  <c r="GD5" i="9"/>
  <c r="GL5" i="9"/>
  <c r="GT5" i="9"/>
  <c r="HB5" i="9"/>
  <c r="HJ5" i="9"/>
  <c r="HR5" i="9"/>
  <c r="HZ5" i="9"/>
  <c r="IH5" i="9"/>
  <c r="IP5" i="9"/>
  <c r="IX5" i="9"/>
  <c r="JF5" i="9"/>
  <c r="JN5" i="9"/>
  <c r="JV5" i="9"/>
  <c r="KD5" i="9"/>
  <c r="KL5" i="9"/>
  <c r="KS5" i="9"/>
  <c r="KX5" i="9"/>
  <c r="LD5" i="9"/>
  <c r="LI5" i="9"/>
  <c r="LN5" i="9"/>
  <c r="LT5" i="9"/>
  <c r="LY5" i="9"/>
  <c r="MD5" i="9"/>
  <c r="MJ5" i="9"/>
  <c r="MN5" i="9"/>
  <c r="MR5" i="9"/>
  <c r="L5" i="9"/>
  <c r="N5" i="9"/>
  <c r="X5" i="9"/>
  <c r="AJ5" i="9"/>
  <c r="AT5" i="9"/>
  <c r="BD5" i="9"/>
  <c r="BP5" i="9"/>
  <c r="BZ5" i="9"/>
  <c r="CJ5" i="9"/>
  <c r="CV5" i="9"/>
  <c r="DF5" i="9"/>
  <c r="DP5" i="9"/>
  <c r="EB5" i="9"/>
  <c r="EL5" i="9"/>
  <c r="EV5" i="9"/>
  <c r="FH5" i="9"/>
  <c r="FR5" i="9"/>
  <c r="GB5" i="9"/>
  <c r="GN5" i="9"/>
  <c r="GX5" i="9"/>
  <c r="HH5" i="9"/>
  <c r="HT5" i="9"/>
  <c r="ID5" i="9"/>
  <c r="IN5" i="9"/>
  <c r="IZ5" i="9"/>
  <c r="JJ5" i="9"/>
  <c r="JT5" i="9"/>
  <c r="KF5" i="9"/>
  <c r="KP5" i="9"/>
  <c r="KW5" i="9"/>
  <c r="LE5" i="9"/>
  <c r="LL5" i="9"/>
  <c r="LR5" i="9"/>
  <c r="LZ5" i="9"/>
  <c r="MG5" i="9"/>
  <c r="MM5" i="9"/>
  <c r="MS5" i="9"/>
  <c r="P5" i="9"/>
  <c r="AB5" i="9"/>
  <c r="AL5" i="9"/>
  <c r="AV5" i="9"/>
  <c r="BH5" i="9"/>
  <c r="BR5" i="9"/>
  <c r="CB5" i="9"/>
  <c r="CN5" i="9"/>
  <c r="CX5" i="9"/>
  <c r="DH5" i="9"/>
  <c r="DT5" i="9"/>
  <c r="ED5" i="9"/>
  <c r="EN5" i="9"/>
  <c r="EZ5" i="9"/>
  <c r="FJ5" i="9"/>
  <c r="FT5" i="9"/>
  <c r="GF5" i="9"/>
  <c r="GP5" i="9"/>
  <c r="GZ5" i="9"/>
  <c r="HL5" i="9"/>
  <c r="HV5" i="9"/>
  <c r="IF5" i="9"/>
  <c r="IR5" i="9"/>
  <c r="JB5" i="9"/>
  <c r="JL5" i="9"/>
  <c r="JX5" i="9"/>
  <c r="KH5" i="9"/>
  <c r="KR5" i="9"/>
  <c r="KZ5" i="9"/>
  <c r="LF5" i="9"/>
  <c r="LM5" i="9"/>
  <c r="LU5" i="9"/>
  <c r="MB5" i="9"/>
  <c r="MH5" i="9"/>
  <c r="MO5" i="9"/>
  <c r="MT5" i="9"/>
  <c r="T5" i="9"/>
  <c r="AD5" i="9"/>
  <c r="AN5" i="9"/>
  <c r="AZ5" i="9"/>
  <c r="BJ5" i="9"/>
  <c r="BT5" i="9"/>
  <c r="CF5" i="9"/>
  <c r="CP5" i="9"/>
  <c r="CZ5" i="9"/>
  <c r="DL5" i="9"/>
  <c r="DV5" i="9"/>
  <c r="EF5" i="9"/>
  <c r="ER5" i="9"/>
  <c r="FB5" i="9"/>
  <c r="FL5" i="9"/>
  <c r="FX5" i="9"/>
  <c r="GH5" i="9"/>
  <c r="GR5" i="9"/>
  <c r="HD5" i="9"/>
  <c r="HN5" i="9"/>
  <c r="HX5" i="9"/>
  <c r="IJ5" i="9"/>
  <c r="IT5" i="9"/>
  <c r="JD5" i="9"/>
  <c r="JP5" i="9"/>
  <c r="JZ5" i="9"/>
  <c r="KJ5" i="9"/>
  <c r="KT5" i="9"/>
  <c r="LA5" i="9"/>
  <c r="LH5" i="9"/>
  <c r="LP5" i="9"/>
  <c r="LV5" i="9"/>
  <c r="MC5" i="9"/>
  <c r="MK5" i="9"/>
  <c r="MP5" i="9"/>
  <c r="G5" i="9"/>
  <c r="H5" i="9"/>
  <c r="V5" i="9"/>
  <c r="AF5" i="9"/>
  <c r="AR5" i="9"/>
  <c r="BB5" i="9"/>
  <c r="BL5" i="9"/>
  <c r="BX5" i="9"/>
  <c r="CH5" i="9"/>
  <c r="CR5" i="9"/>
  <c r="DD5" i="9"/>
  <c r="DN5" i="9"/>
  <c r="DX5" i="9"/>
  <c r="EJ5" i="9"/>
  <c r="ET5" i="9"/>
  <c r="FD5" i="9"/>
  <c r="FP5" i="9"/>
  <c r="FZ5" i="9"/>
  <c r="GJ5" i="9"/>
  <c r="GV5" i="9"/>
  <c r="HF5" i="9"/>
  <c r="HP5" i="9"/>
  <c r="IB5" i="9"/>
  <c r="IL5" i="9"/>
  <c r="IV5" i="9"/>
  <c r="JH5" i="9"/>
  <c r="JR5" i="9"/>
  <c r="KB5" i="9"/>
  <c r="KN5" i="9"/>
  <c r="KV5" i="9"/>
  <c r="LB5" i="9"/>
  <c r="LJ5" i="9"/>
  <c r="LQ5" i="9"/>
  <c r="LX5" i="9"/>
  <c r="MF5" i="9"/>
  <c r="ML5" i="9"/>
  <c r="MQ5" i="9"/>
  <c r="M98" i="3"/>
  <c r="M88" i="3"/>
  <c r="M84" i="3"/>
  <c r="M76" i="3"/>
  <c r="M72" i="3"/>
  <c r="M68" i="3"/>
  <c r="M64" i="3"/>
  <c r="M60" i="3"/>
  <c r="M48" i="3"/>
  <c r="M44" i="3"/>
  <c r="M40" i="3"/>
  <c r="M131" i="3"/>
  <c r="M123" i="3"/>
  <c r="M115" i="3"/>
  <c r="M110" i="3"/>
  <c r="M92" i="3"/>
  <c r="M80" i="3"/>
  <c r="M52" i="3"/>
  <c r="M221" i="3"/>
  <c r="M209" i="3"/>
  <c r="M489" i="3"/>
  <c r="M485" i="3"/>
  <c r="M481" i="3"/>
  <c r="M465" i="3"/>
  <c r="M336" i="3"/>
  <c r="M332" i="3"/>
  <c r="M205" i="3"/>
  <c r="M234" i="3"/>
  <c r="M230" i="3"/>
  <c r="M226" i="3"/>
  <c r="M263" i="3"/>
  <c r="M255" i="3"/>
  <c r="M328" i="3"/>
  <c r="M324" i="3"/>
  <c r="M320" i="3"/>
  <c r="M316" i="3"/>
  <c r="M312" i="3"/>
  <c r="M309" i="3"/>
  <c r="M296" i="3"/>
  <c r="M293" i="3"/>
  <c r="M264" i="3"/>
  <c r="M137" i="3"/>
  <c r="M133" i="3"/>
  <c r="M121" i="3"/>
  <c r="M117" i="3"/>
  <c r="M101" i="3"/>
  <c r="M285" i="3"/>
  <c r="M281" i="3"/>
  <c r="M277" i="3"/>
  <c r="M273" i="3"/>
  <c r="M269" i="3"/>
  <c r="M265" i="3"/>
  <c r="M253" i="3"/>
  <c r="M299" i="3"/>
  <c r="M295" i="3"/>
  <c r="M283" i="3"/>
  <c r="M275" i="3"/>
  <c r="M243" i="3"/>
  <c r="M201" i="3"/>
  <c r="M193" i="3"/>
  <c r="M144" i="3"/>
  <c r="M140" i="3"/>
  <c r="M290" i="3"/>
  <c r="M286" i="3"/>
  <c r="M282" i="3"/>
  <c r="M305" i="3"/>
  <c r="M301" i="3"/>
  <c r="M287" i="3"/>
  <c r="M249" i="3"/>
  <c r="M245" i="3"/>
  <c r="M241" i="3"/>
  <c r="M237" i="3"/>
  <c r="M224" i="3"/>
  <c r="M18" i="3"/>
  <c r="M14" i="3"/>
  <c r="M10" i="3"/>
  <c r="M6" i="3"/>
  <c r="M2" i="3"/>
  <c r="M497" i="3"/>
  <c r="M493" i="3"/>
  <c r="M477" i="3"/>
  <c r="M473" i="3"/>
  <c r="M469" i="3"/>
  <c r="M461" i="3"/>
  <c r="M457" i="3"/>
  <c r="M453" i="3"/>
  <c r="M449" i="3"/>
  <c r="M445" i="3"/>
  <c r="M441" i="3"/>
  <c r="M437" i="3"/>
  <c r="M433" i="3"/>
  <c r="M429" i="3"/>
  <c r="M425" i="3"/>
  <c r="M311" i="3"/>
  <c r="M177" i="3"/>
  <c r="M169" i="3"/>
  <c r="M161" i="3"/>
  <c r="M153" i="3"/>
  <c r="M337" i="3"/>
  <c r="M333" i="3"/>
  <c r="M329" i="3"/>
  <c r="M325" i="3"/>
  <c r="M321" i="3"/>
  <c r="M317" i="3"/>
  <c r="M313" i="3"/>
  <c r="M307" i="3"/>
  <c r="M306" i="3"/>
  <c r="M302" i="3"/>
  <c r="M261" i="3"/>
  <c r="M250" i="3"/>
  <c r="M247" i="3"/>
  <c r="M167" i="3"/>
  <c r="M163" i="3"/>
  <c r="M100" i="3"/>
  <c r="M85" i="3"/>
  <c r="M45" i="3"/>
  <c r="M41" i="3"/>
  <c r="M37" i="3"/>
  <c r="M33" i="3"/>
  <c r="M29" i="3"/>
  <c r="M25" i="3"/>
  <c r="M21" i="3"/>
  <c r="M416" i="3"/>
  <c r="M412" i="3"/>
  <c r="M408" i="3"/>
  <c r="M272" i="3"/>
  <c r="M258" i="3"/>
  <c r="M251" i="3"/>
  <c r="M240" i="3"/>
  <c r="M233" i="3"/>
  <c r="M229" i="3"/>
  <c r="M225" i="3"/>
  <c r="M218" i="3"/>
  <c r="M214" i="3"/>
  <c r="M199" i="3"/>
  <c r="M195" i="3"/>
  <c r="M160" i="3"/>
  <c r="M156" i="3"/>
  <c r="M423" i="3"/>
  <c r="M419" i="3"/>
  <c r="M415" i="3"/>
  <c r="M411" i="3"/>
  <c r="M407" i="3"/>
  <c r="M403" i="3"/>
  <c r="M399" i="3"/>
  <c r="M395" i="3"/>
  <c r="M391" i="3"/>
  <c r="M387" i="3"/>
  <c r="M383" i="3"/>
  <c r="M379" i="3"/>
  <c r="M375" i="3"/>
  <c r="M371" i="3"/>
  <c r="M367" i="3"/>
  <c r="M363" i="3"/>
  <c r="M359" i="3"/>
  <c r="M303" i="3"/>
  <c r="M145" i="3"/>
  <c r="M129" i="3"/>
  <c r="M102" i="3"/>
  <c r="M297" i="3"/>
  <c r="M279" i="3"/>
  <c r="M335" i="3"/>
  <c r="M331" i="3"/>
  <c r="M327" i="3"/>
  <c r="M323" i="3"/>
  <c r="M319" i="3"/>
  <c r="M315" i="3"/>
  <c r="M289" i="3"/>
  <c r="M288" i="3"/>
  <c r="M274" i="3"/>
  <c r="M271" i="3"/>
  <c r="M267" i="3"/>
  <c r="M257" i="3"/>
  <c r="M256" i="3"/>
  <c r="M242" i="3"/>
  <c r="M239" i="3"/>
  <c r="M235" i="3"/>
  <c r="M232" i="3"/>
  <c r="M231" i="3"/>
  <c r="M228" i="3"/>
  <c r="M227" i="3"/>
  <c r="M217" i="3"/>
  <c r="M213" i="3"/>
  <c r="M212" i="3"/>
  <c r="M185" i="3"/>
  <c r="M181" i="3"/>
  <c r="M174" i="3"/>
  <c r="M170" i="3"/>
  <c r="M155" i="3"/>
  <c r="M147" i="3"/>
  <c r="M143" i="3"/>
  <c r="M139" i="3"/>
  <c r="M127" i="3"/>
  <c r="M116" i="3"/>
  <c r="M113" i="3"/>
  <c r="M105" i="3"/>
  <c r="M104" i="3"/>
  <c r="M94" i="3"/>
  <c r="M93" i="3"/>
  <c r="M310" i="3"/>
  <c r="M304" i="3"/>
  <c r="M298" i="3"/>
  <c r="M294" i="3"/>
  <c r="M291" i="3"/>
  <c r="M280" i="3"/>
  <c r="M266" i="3"/>
  <c r="M259" i="3"/>
  <c r="M248" i="3"/>
  <c r="M215" i="3"/>
  <c r="M211" i="3"/>
  <c r="M192" i="3"/>
  <c r="M188" i="3"/>
  <c r="M150" i="3"/>
  <c r="M146" i="3"/>
  <c r="M130" i="3"/>
  <c r="M111" i="3"/>
  <c r="M107" i="3"/>
  <c r="M103" i="3"/>
  <c r="M96" i="3"/>
  <c r="M278" i="3"/>
  <c r="M270" i="3"/>
  <c r="M262" i="3"/>
  <c r="M254" i="3"/>
  <c r="M246" i="3"/>
  <c r="M238" i="3"/>
  <c r="M222" i="3"/>
  <c r="M219" i="3"/>
  <c r="M216" i="3"/>
  <c r="M206" i="3"/>
  <c r="M203" i="3"/>
  <c r="M200" i="3"/>
  <c r="M196" i="3"/>
  <c r="M189" i="3"/>
  <c r="M182" i="3"/>
  <c r="M178" i="3"/>
  <c r="M175" i="3"/>
  <c r="M171" i="3"/>
  <c r="M168" i="3"/>
  <c r="M164" i="3"/>
  <c r="M157" i="3"/>
  <c r="M154" i="3"/>
  <c r="M151" i="3"/>
  <c r="M141" i="3"/>
  <c r="M134" i="3"/>
  <c r="M128" i="3"/>
  <c r="M124" i="3"/>
  <c r="M118" i="3"/>
  <c r="M112" i="3"/>
  <c r="M108" i="3"/>
  <c r="M99" i="3"/>
  <c r="M91" i="3"/>
  <c r="M494" i="3"/>
  <c r="M490" i="3"/>
  <c r="M486" i="3"/>
  <c r="M482" i="3"/>
  <c r="M478" i="3"/>
  <c r="M470" i="3"/>
  <c r="M208" i="3"/>
  <c r="M198" i="3"/>
  <c r="M194" i="3"/>
  <c r="M191" i="3"/>
  <c r="M187" i="3"/>
  <c r="M184" i="3"/>
  <c r="M180" i="3"/>
  <c r="M173" i="3"/>
  <c r="M166" i="3"/>
  <c r="M162" i="3"/>
  <c r="M159" i="3"/>
  <c r="M149" i="3"/>
  <c r="M136" i="3"/>
  <c r="M132" i="3"/>
  <c r="M126" i="3"/>
  <c r="M120" i="3"/>
  <c r="M338" i="3"/>
  <c r="M334" i="3"/>
  <c r="M330" i="3"/>
  <c r="M326" i="3"/>
  <c r="M322" i="3"/>
  <c r="M318" i="3"/>
  <c r="M314" i="3"/>
  <c r="M308" i="3"/>
  <c r="M300" i="3"/>
  <c r="M292" i="3"/>
  <c r="M284" i="3"/>
  <c r="M276" i="3"/>
  <c r="M268" i="3"/>
  <c r="M260" i="3"/>
  <c r="M252" i="3"/>
  <c r="M244" i="3"/>
  <c r="M236" i="3"/>
  <c r="M223" i="3"/>
  <c r="M220" i="3"/>
  <c r="M210" i="3"/>
  <c r="M207" i="3"/>
  <c r="M204" i="3"/>
  <c r="M197" i="3"/>
  <c r="M190" i="3"/>
  <c r="M186" i="3"/>
  <c r="M183" i="3"/>
  <c r="M179" i="3"/>
  <c r="M176" i="3"/>
  <c r="M172" i="3"/>
  <c r="M165" i="3"/>
  <c r="M158" i="3"/>
  <c r="M152" i="3"/>
  <c r="M148" i="3"/>
  <c r="M142" i="3"/>
  <c r="M138" i="3"/>
  <c r="M135" i="3"/>
  <c r="M125" i="3"/>
  <c r="M122" i="3"/>
  <c r="M119" i="3"/>
  <c r="M109" i="3"/>
  <c r="M97" i="3"/>
  <c r="M89" i="3"/>
  <c r="M81" i="3"/>
  <c r="M77" i="3"/>
  <c r="M73" i="3"/>
  <c r="M69" i="3"/>
  <c r="M65" i="3"/>
  <c r="M61" i="3"/>
  <c r="M57" i="3"/>
  <c r="M53" i="3"/>
  <c r="M49" i="3"/>
  <c r="M420" i="3"/>
  <c r="M368" i="3"/>
  <c r="M364" i="3"/>
  <c r="M356" i="3"/>
  <c r="M424" i="3"/>
  <c r="M360" i="3"/>
  <c r="M83" i="3"/>
  <c r="M79" i="3"/>
  <c r="M75" i="3"/>
  <c r="M71" i="3"/>
  <c r="M67" i="3"/>
  <c r="M63" i="3"/>
  <c r="M59" i="3"/>
  <c r="M51" i="3"/>
  <c r="M422" i="3"/>
  <c r="M418" i="3"/>
  <c r="M398" i="3"/>
  <c r="M394" i="3"/>
  <c r="M386" i="3"/>
  <c r="M382" i="3"/>
  <c r="M378" i="3"/>
  <c r="M374" i="3"/>
  <c r="M370" i="3"/>
  <c r="M366" i="3"/>
  <c r="M362" i="3"/>
  <c r="M358" i="3"/>
  <c r="M354" i="3"/>
  <c r="M350" i="3"/>
  <c r="M346" i="3"/>
  <c r="M342" i="3"/>
  <c r="M3" i="3"/>
  <c r="M498" i="3"/>
  <c r="M474" i="3"/>
  <c r="M87" i="3"/>
  <c r="M55" i="3"/>
  <c r="M47" i="3"/>
  <c r="M43" i="3"/>
  <c r="M39" i="3"/>
  <c r="M35" i="3"/>
  <c r="M31" i="3"/>
  <c r="M27" i="3"/>
  <c r="M23" i="3"/>
  <c r="M8" i="3"/>
  <c r="M4" i="3"/>
  <c r="M5" i="3"/>
  <c r="M404" i="3"/>
  <c r="M400" i="3"/>
  <c r="M388" i="3"/>
  <c r="M372" i="3"/>
  <c r="M352" i="3"/>
  <c r="M348" i="3"/>
  <c r="M19" i="3"/>
  <c r="M15" i="3"/>
  <c r="M11" i="3"/>
  <c r="M7" i="3"/>
  <c r="M466" i="3"/>
  <c r="M462" i="3"/>
  <c r="M458" i="3"/>
  <c r="M454" i="3"/>
  <c r="M450" i="3"/>
  <c r="M446" i="3"/>
  <c r="M442" i="3"/>
  <c r="M438" i="3"/>
  <c r="M434" i="3"/>
  <c r="M430" i="3"/>
  <c r="M426" i="3"/>
  <c r="M341" i="3"/>
  <c r="M16" i="3"/>
  <c r="M12" i="3"/>
  <c r="M499" i="3"/>
  <c r="M495" i="3"/>
  <c r="M491" i="3"/>
  <c r="M487" i="3"/>
  <c r="M483" i="3"/>
  <c r="M479" i="3"/>
  <c r="M475" i="3"/>
  <c r="M471" i="3"/>
  <c r="M467" i="3"/>
  <c r="M463" i="3"/>
  <c r="M459" i="3"/>
  <c r="M455" i="3"/>
  <c r="M451" i="3"/>
  <c r="M447" i="3"/>
  <c r="M443" i="3"/>
  <c r="M439" i="3"/>
  <c r="M435" i="3"/>
  <c r="M431" i="3"/>
  <c r="M427" i="3"/>
  <c r="M414" i="3"/>
  <c r="M410" i="3"/>
  <c r="M406" i="3"/>
  <c r="M402" i="3"/>
  <c r="M390" i="3"/>
  <c r="M17" i="3"/>
  <c r="M13" i="3"/>
  <c r="M9" i="3"/>
  <c r="M500" i="3"/>
  <c r="M496" i="3"/>
  <c r="M492" i="3"/>
  <c r="M488" i="3"/>
  <c r="M484" i="3"/>
  <c r="M480" i="3"/>
  <c r="M476" i="3"/>
  <c r="M472" i="3"/>
  <c r="M468" i="3"/>
  <c r="M464" i="3"/>
  <c r="M460" i="3"/>
  <c r="M456" i="3"/>
  <c r="M452" i="3"/>
  <c r="M448" i="3"/>
  <c r="M444" i="3"/>
  <c r="M440" i="3"/>
  <c r="M436" i="3"/>
  <c r="M432" i="3"/>
  <c r="M428" i="3"/>
  <c r="M340" i="3"/>
  <c r="M421" i="3"/>
  <c r="M417" i="3"/>
  <c r="M413" i="3"/>
  <c r="M409" i="3"/>
  <c r="M405" i="3"/>
  <c r="M401" i="3"/>
  <c r="M397" i="3"/>
  <c r="M393" i="3"/>
  <c r="M389" i="3"/>
  <c r="M385" i="3"/>
  <c r="M381" i="3"/>
  <c r="M377" i="3"/>
  <c r="M373" i="3"/>
  <c r="M369" i="3"/>
  <c r="M365" i="3"/>
  <c r="M361" i="3"/>
  <c r="M357" i="3"/>
  <c r="M353" i="3"/>
  <c r="M349" i="3"/>
  <c r="M345" i="3"/>
  <c r="M355" i="3"/>
  <c r="M351" i="3"/>
  <c r="M347" i="3"/>
  <c r="M343" i="3"/>
  <c r="M396" i="3"/>
  <c r="M392" i="3"/>
  <c r="M384" i="3"/>
  <c r="M380" i="3"/>
  <c r="M376" i="3"/>
  <c r="M344" i="3"/>
  <c r="M56" i="3"/>
  <c r="M36" i="3"/>
  <c r="M32" i="3"/>
  <c r="M28" i="3"/>
  <c r="M24" i="3"/>
  <c r="M20" i="3"/>
  <c r="M90" i="3"/>
  <c r="M86" i="3"/>
  <c r="M82" i="3"/>
  <c r="M78" i="3"/>
  <c r="M74" i="3"/>
  <c r="M70" i="3"/>
  <c r="M66" i="3"/>
  <c r="M62" i="3"/>
  <c r="M58" i="3"/>
  <c r="M54" i="3"/>
  <c r="M50" i="3"/>
  <c r="M46" i="3"/>
  <c r="M42" i="3"/>
  <c r="M38" i="3"/>
  <c r="M34" i="3"/>
  <c r="M30" i="3"/>
  <c r="M26" i="3"/>
  <c r="M22" i="3"/>
  <c r="M339" i="3"/>
  <c r="D2" i="12"/>
  <c r="N315" i="25" l="1"/>
  <c r="F5" i="9"/>
  <c r="B5" i="9"/>
  <c r="D5" i="9"/>
  <c r="C5" i="9"/>
  <c r="E5" i="9"/>
  <c r="H4" i="9"/>
  <c r="L4" i="9"/>
  <c r="P4" i="9"/>
  <c r="T4" i="9"/>
  <c r="X4" i="9"/>
  <c r="AB4" i="9"/>
  <c r="AF4" i="9"/>
  <c r="AJ4" i="9"/>
  <c r="AN4" i="9"/>
  <c r="AR4" i="9"/>
  <c r="AV4" i="9"/>
  <c r="AZ4" i="9"/>
  <c r="BD4" i="9"/>
  <c r="BH4" i="9"/>
  <c r="BL4" i="9"/>
  <c r="BP4" i="9"/>
  <c r="BT4" i="9"/>
  <c r="BX4" i="9"/>
  <c r="CB4" i="9"/>
  <c r="CF4" i="9"/>
  <c r="CJ4" i="9"/>
  <c r="CN4" i="9"/>
  <c r="CR4" i="9"/>
  <c r="CV4" i="9"/>
  <c r="CZ4" i="9"/>
  <c r="DD4" i="9"/>
  <c r="DH4" i="9"/>
  <c r="DL4" i="9"/>
  <c r="DP4" i="9"/>
  <c r="DT4" i="9"/>
  <c r="DX4" i="9"/>
  <c r="EB4" i="9"/>
  <c r="EF4" i="9"/>
  <c r="EJ4" i="9"/>
  <c r="EN4" i="9"/>
  <c r="ER4" i="9"/>
  <c r="EV4" i="9"/>
  <c r="J4" i="9"/>
  <c r="O4" i="9"/>
  <c r="U4" i="9"/>
  <c r="Z4" i="9"/>
  <c r="AE4" i="9"/>
  <c r="AK4" i="9"/>
  <c r="AP4" i="9"/>
  <c r="AU4" i="9"/>
  <c r="BA4" i="9"/>
  <c r="BF4" i="9"/>
  <c r="BK4" i="9"/>
  <c r="BQ4" i="9"/>
  <c r="BV4" i="9"/>
  <c r="CA4" i="9"/>
  <c r="CG4" i="9"/>
  <c r="CL4" i="9"/>
  <c r="CQ4" i="9"/>
  <c r="CW4" i="9"/>
  <c r="DB4" i="9"/>
  <c r="DG4" i="9"/>
  <c r="DM4" i="9"/>
  <c r="DR4" i="9"/>
  <c r="DW4" i="9"/>
  <c r="EC4" i="9"/>
  <c r="EH4" i="9"/>
  <c r="EM4" i="9"/>
  <c r="ES4" i="9"/>
  <c r="EX4" i="9"/>
  <c r="FB4" i="9"/>
  <c r="FF4" i="9"/>
  <c r="FJ4" i="9"/>
  <c r="FN4" i="9"/>
  <c r="FR4" i="9"/>
  <c r="FV4" i="9"/>
  <c r="FZ4" i="9"/>
  <c r="GD4" i="9"/>
  <c r="GH4" i="9"/>
  <c r="GL4" i="9"/>
  <c r="GP4" i="9"/>
  <c r="GT4" i="9"/>
  <c r="GX4" i="9"/>
  <c r="HB4" i="9"/>
  <c r="HF4" i="9"/>
  <c r="HJ4" i="9"/>
  <c r="HN4" i="9"/>
  <c r="HR4" i="9"/>
  <c r="HV4" i="9"/>
  <c r="HZ4" i="9"/>
  <c r="ID4" i="9"/>
  <c r="IH4" i="9"/>
  <c r="IL4" i="9"/>
  <c r="IP4" i="9"/>
  <c r="IT4" i="9"/>
  <c r="IX4" i="9"/>
  <c r="JB4" i="9"/>
  <c r="JF4" i="9"/>
  <c r="JJ4" i="9"/>
  <c r="JN4" i="9"/>
  <c r="JR4" i="9"/>
  <c r="JV4" i="9"/>
  <c r="JZ4" i="9"/>
  <c r="KD4" i="9"/>
  <c r="KH4" i="9"/>
  <c r="KL4" i="9"/>
  <c r="KP4" i="9"/>
  <c r="KT4" i="9"/>
  <c r="KX4" i="9"/>
  <c r="LB4" i="9"/>
  <c r="LF4" i="9"/>
  <c r="LJ4" i="9"/>
  <c r="LN4" i="9"/>
  <c r="LR4" i="9"/>
  <c r="LV4" i="9"/>
  <c r="LZ4" i="9"/>
  <c r="MD4" i="9"/>
  <c r="MH4" i="9"/>
  <c r="ML4" i="9"/>
  <c r="MP4" i="9"/>
  <c r="MT4" i="9"/>
  <c r="K4" i="9"/>
  <c r="Q4" i="9"/>
  <c r="V4" i="9"/>
  <c r="AA4" i="9"/>
  <c r="AG4" i="9"/>
  <c r="AL4" i="9"/>
  <c r="AQ4" i="9"/>
  <c r="AW4" i="9"/>
  <c r="BB4" i="9"/>
  <c r="BG4" i="9"/>
  <c r="BM4" i="9"/>
  <c r="BR4" i="9"/>
  <c r="BW4" i="9"/>
  <c r="CC4" i="9"/>
  <c r="CH4" i="9"/>
  <c r="CM4" i="9"/>
  <c r="CS4" i="9"/>
  <c r="CX4" i="9"/>
  <c r="DC4" i="9"/>
  <c r="DI4" i="9"/>
  <c r="DN4" i="9"/>
  <c r="DS4" i="9"/>
  <c r="DY4" i="9"/>
  <c r="ED4" i="9"/>
  <c r="EI4" i="9"/>
  <c r="EO4" i="9"/>
  <c r="ET4" i="9"/>
  <c r="EY4" i="9"/>
  <c r="FC4" i="9"/>
  <c r="FG4" i="9"/>
  <c r="FK4" i="9"/>
  <c r="FO4" i="9"/>
  <c r="FS4" i="9"/>
  <c r="FW4" i="9"/>
  <c r="GA4" i="9"/>
  <c r="GE4" i="9"/>
  <c r="GI4" i="9"/>
  <c r="M4" i="9"/>
  <c r="R4" i="9"/>
  <c r="W4" i="9"/>
  <c r="AC4" i="9"/>
  <c r="AH4" i="9"/>
  <c r="AM4" i="9"/>
  <c r="AS4" i="9"/>
  <c r="AX4" i="9"/>
  <c r="BC4" i="9"/>
  <c r="BI4" i="9"/>
  <c r="BN4" i="9"/>
  <c r="BS4" i="9"/>
  <c r="BY4" i="9"/>
  <c r="CD4" i="9"/>
  <c r="CI4" i="9"/>
  <c r="CO4" i="9"/>
  <c r="CT4" i="9"/>
  <c r="CY4" i="9"/>
  <c r="DE4" i="9"/>
  <c r="DJ4" i="9"/>
  <c r="DO4" i="9"/>
  <c r="DU4" i="9"/>
  <c r="DZ4" i="9"/>
  <c r="EE4" i="9"/>
  <c r="EK4" i="9"/>
  <c r="EP4" i="9"/>
  <c r="EU4" i="9"/>
  <c r="EZ4" i="9"/>
  <c r="FD4" i="9"/>
  <c r="FH4" i="9"/>
  <c r="FL4" i="9"/>
  <c r="FP4" i="9"/>
  <c r="FT4" i="9"/>
  <c r="FX4" i="9"/>
  <c r="GB4" i="9"/>
  <c r="GF4" i="9"/>
  <c r="GJ4" i="9"/>
  <c r="GN4" i="9"/>
  <c r="GR4" i="9"/>
  <c r="GV4" i="9"/>
  <c r="GZ4" i="9"/>
  <c r="HD4" i="9"/>
  <c r="HH4" i="9"/>
  <c r="HL4" i="9"/>
  <c r="HP4" i="9"/>
  <c r="HT4" i="9"/>
  <c r="HX4" i="9"/>
  <c r="IB4" i="9"/>
  <c r="IF4" i="9"/>
  <c r="IJ4" i="9"/>
  <c r="IN4" i="9"/>
  <c r="IR4" i="9"/>
  <c r="IV4" i="9"/>
  <c r="IZ4" i="9"/>
  <c r="JD4" i="9"/>
  <c r="JH4" i="9"/>
  <c r="JL4" i="9"/>
  <c r="JP4" i="9"/>
  <c r="JT4" i="9"/>
  <c r="JX4" i="9"/>
  <c r="KB4" i="9"/>
  <c r="KF4" i="9"/>
  <c r="KJ4" i="9"/>
  <c r="KN4" i="9"/>
  <c r="KR4" i="9"/>
  <c r="KV4" i="9"/>
  <c r="KZ4" i="9"/>
  <c r="LD4" i="9"/>
  <c r="LH4" i="9"/>
  <c r="LL4" i="9"/>
  <c r="LP4" i="9"/>
  <c r="LT4" i="9"/>
  <c r="LX4" i="9"/>
  <c r="MB4" i="9"/>
  <c r="MF4" i="9"/>
  <c r="MJ4" i="9"/>
  <c r="MN4" i="9"/>
  <c r="MR4" i="9"/>
  <c r="I4" i="9"/>
  <c r="N4" i="9"/>
  <c r="S4" i="9"/>
  <c r="Y4" i="9"/>
  <c r="AD4" i="9"/>
  <c r="AI4" i="9"/>
  <c r="AO4" i="9"/>
  <c r="AT4" i="9"/>
  <c r="AY4" i="9"/>
  <c r="BE4" i="9"/>
  <c r="BJ4" i="9"/>
  <c r="BO4" i="9"/>
  <c r="BU4" i="9"/>
  <c r="BZ4" i="9"/>
  <c r="CE4" i="9"/>
  <c r="CK4" i="9"/>
  <c r="CP4" i="9"/>
  <c r="CU4" i="9"/>
  <c r="DA4" i="9"/>
  <c r="DF4" i="9"/>
  <c r="DQ4" i="9"/>
  <c r="EL4" i="9"/>
  <c r="FE4" i="9"/>
  <c r="FU4" i="9"/>
  <c r="GK4" i="9"/>
  <c r="GS4" i="9"/>
  <c r="HA4" i="9"/>
  <c r="HI4" i="9"/>
  <c r="HQ4" i="9"/>
  <c r="HY4" i="9"/>
  <c r="IG4" i="9"/>
  <c r="IO4" i="9"/>
  <c r="IW4" i="9"/>
  <c r="JE4" i="9"/>
  <c r="JM4" i="9"/>
  <c r="JU4" i="9"/>
  <c r="KC4" i="9"/>
  <c r="KK4" i="9"/>
  <c r="KS4" i="9"/>
  <c r="LA4" i="9"/>
  <c r="LI4" i="9"/>
  <c r="LQ4" i="9"/>
  <c r="LY4" i="9"/>
  <c r="MG4" i="9"/>
  <c r="MO4" i="9"/>
  <c r="DV4" i="9"/>
  <c r="EQ4" i="9"/>
  <c r="FI4" i="9"/>
  <c r="FY4" i="9"/>
  <c r="GM4" i="9"/>
  <c r="GU4" i="9"/>
  <c r="HC4" i="9"/>
  <c r="HK4" i="9"/>
  <c r="HS4" i="9"/>
  <c r="IA4" i="9"/>
  <c r="II4" i="9"/>
  <c r="IQ4" i="9"/>
  <c r="IY4" i="9"/>
  <c r="JG4" i="9"/>
  <c r="JO4" i="9"/>
  <c r="JW4" i="9"/>
  <c r="KE4" i="9"/>
  <c r="KM4" i="9"/>
  <c r="KU4" i="9"/>
  <c r="LC4" i="9"/>
  <c r="LK4" i="9"/>
  <c r="LS4" i="9"/>
  <c r="MA4" i="9"/>
  <c r="MI4" i="9"/>
  <c r="MQ4" i="9"/>
  <c r="EG4" i="9"/>
  <c r="IU4" i="9"/>
  <c r="JK4" i="9"/>
  <c r="KA4" i="9"/>
  <c r="KQ4" i="9"/>
  <c r="KY4" i="9"/>
  <c r="LO4" i="9"/>
  <c r="LW4" i="9"/>
  <c r="MM4" i="9"/>
  <c r="EA4" i="9"/>
  <c r="EW4" i="9"/>
  <c r="FM4" i="9"/>
  <c r="GC4" i="9"/>
  <c r="GO4" i="9"/>
  <c r="GW4" i="9"/>
  <c r="HE4" i="9"/>
  <c r="HM4" i="9"/>
  <c r="HU4" i="9"/>
  <c r="IC4" i="9"/>
  <c r="IK4" i="9"/>
  <c r="IS4" i="9"/>
  <c r="JA4" i="9"/>
  <c r="JI4" i="9"/>
  <c r="JQ4" i="9"/>
  <c r="JY4" i="9"/>
  <c r="KG4" i="9"/>
  <c r="KO4" i="9"/>
  <c r="KW4" i="9"/>
  <c r="LE4" i="9"/>
  <c r="LM4" i="9"/>
  <c r="LU4" i="9"/>
  <c r="MC4" i="9"/>
  <c r="MK4" i="9"/>
  <c r="MS4" i="9"/>
  <c r="DK4" i="9"/>
  <c r="FA4" i="9"/>
  <c r="FQ4" i="9"/>
  <c r="GG4" i="9"/>
  <c r="GQ4" i="9"/>
  <c r="GY4" i="9"/>
  <c r="HG4" i="9"/>
  <c r="HO4" i="9"/>
  <c r="HW4" i="9"/>
  <c r="IE4" i="9"/>
  <c r="IM4" i="9"/>
  <c r="JC4" i="9"/>
  <c r="JS4" i="9"/>
  <c r="KI4" i="9"/>
  <c r="LG4" i="9"/>
  <c r="ME4" i="9"/>
  <c r="G4" i="9"/>
  <c r="N333" i="25"/>
  <c r="N334" i="25"/>
  <c r="D47" i="25"/>
  <c r="D48" i="25"/>
  <c r="D49" i="25"/>
  <c r="D50" i="25"/>
  <c r="D51" i="25"/>
  <c r="D52" i="25"/>
  <c r="D53" i="25"/>
  <c r="D54" i="25"/>
  <c r="D55" i="25"/>
  <c r="D56" i="25"/>
  <c r="D57" i="25"/>
  <c r="D58" i="25"/>
  <c r="D59" i="25"/>
  <c r="D60" i="25"/>
  <c r="D61" i="25"/>
  <c r="D62" i="25"/>
  <c r="D63" i="25"/>
  <c r="D64" i="25"/>
  <c r="D65" i="25"/>
  <c r="D66" i="25"/>
  <c r="D67" i="25"/>
  <c r="D68" i="25"/>
  <c r="D69" i="25"/>
  <c r="D70" i="25"/>
  <c r="D71" i="25"/>
  <c r="D72" i="25"/>
  <c r="D73" i="25"/>
  <c r="D74" i="25"/>
  <c r="D75" i="25"/>
  <c r="D76" i="25"/>
  <c r="D77" i="25"/>
  <c r="D78" i="25"/>
  <c r="D79" i="25"/>
  <c r="D80" i="25"/>
  <c r="D81" i="25"/>
  <c r="D82" i="25"/>
  <c r="D83" i="25"/>
  <c r="D84" i="25"/>
  <c r="D85" i="25"/>
  <c r="D86" i="25"/>
  <c r="D87" i="25"/>
  <c r="D88" i="25"/>
  <c r="D89" i="25"/>
  <c r="D90" i="25"/>
  <c r="D91" i="25"/>
  <c r="D92" i="25"/>
  <c r="D93" i="25"/>
  <c r="D94" i="25"/>
  <c r="D95" i="25"/>
  <c r="D96" i="25"/>
  <c r="D97" i="25"/>
  <c r="D98" i="25"/>
  <c r="D99" i="25"/>
  <c r="D100" i="25"/>
  <c r="D101" i="25"/>
  <c r="D102" i="25"/>
  <c r="D103" i="25"/>
  <c r="D104" i="25"/>
  <c r="D105" i="25"/>
  <c r="D106" i="25"/>
  <c r="D107" i="25"/>
  <c r="D108" i="25"/>
  <c r="D109" i="25"/>
  <c r="D110" i="25"/>
  <c r="D111" i="25"/>
  <c r="D112" i="25"/>
  <c r="D113" i="25"/>
  <c r="D114" i="25"/>
  <c r="D115" i="25"/>
  <c r="D116" i="25"/>
  <c r="D117" i="25"/>
  <c r="D118" i="25"/>
  <c r="D119" i="25"/>
  <c r="D120" i="25"/>
  <c r="D121" i="25"/>
  <c r="D122" i="25"/>
  <c r="D123" i="25"/>
  <c r="D124" i="25"/>
  <c r="D125" i="25"/>
  <c r="D126" i="25"/>
  <c r="D127" i="25"/>
  <c r="D128" i="25"/>
  <c r="D129" i="25"/>
  <c r="D130" i="25"/>
  <c r="D131" i="25"/>
  <c r="D132" i="25"/>
  <c r="D133" i="25"/>
  <c r="D134" i="25"/>
  <c r="D135" i="25"/>
  <c r="D136" i="25"/>
  <c r="D137" i="25"/>
  <c r="D138" i="25"/>
  <c r="D139" i="25"/>
  <c r="D140" i="25"/>
  <c r="D141" i="25"/>
  <c r="D142" i="25"/>
  <c r="D143" i="25"/>
  <c r="D144" i="25"/>
  <c r="D145" i="25"/>
  <c r="D146" i="25"/>
  <c r="D147" i="25"/>
  <c r="D148" i="25"/>
  <c r="D149" i="25"/>
  <c r="D150" i="25"/>
  <c r="D151" i="25"/>
  <c r="D152" i="25"/>
  <c r="D153" i="25"/>
  <c r="D154" i="25"/>
  <c r="D155" i="25"/>
  <c r="D156" i="25"/>
  <c r="D157" i="25"/>
  <c r="D158" i="25"/>
  <c r="D159" i="25"/>
  <c r="D160" i="25"/>
  <c r="D161" i="25"/>
  <c r="D162" i="25"/>
  <c r="D163" i="25"/>
  <c r="D164" i="25"/>
  <c r="D165" i="25"/>
  <c r="D166" i="25"/>
  <c r="D167" i="25"/>
  <c r="D168" i="25"/>
  <c r="D169" i="25"/>
  <c r="D170" i="25"/>
  <c r="D171" i="25"/>
  <c r="D172" i="25"/>
  <c r="D173" i="25"/>
  <c r="D174" i="25"/>
  <c r="D175" i="25"/>
  <c r="D176" i="25"/>
  <c r="D177" i="25"/>
  <c r="D178" i="25"/>
  <c r="D179" i="25"/>
  <c r="D180" i="25"/>
  <c r="D181" i="25"/>
  <c r="D182" i="25"/>
  <c r="D183" i="25"/>
  <c r="D184" i="25"/>
  <c r="D185" i="25"/>
  <c r="D186" i="25"/>
  <c r="D187" i="25"/>
  <c r="D188" i="25"/>
  <c r="D189" i="25"/>
  <c r="D190" i="25"/>
  <c r="D191" i="25"/>
  <c r="D192" i="25"/>
  <c r="D193" i="25"/>
  <c r="D194" i="25"/>
  <c r="D195" i="25"/>
  <c r="D196" i="25"/>
  <c r="D197" i="25"/>
  <c r="D198" i="25"/>
  <c r="D199" i="25"/>
  <c r="D200" i="25"/>
  <c r="D201" i="25"/>
  <c r="D202" i="25"/>
  <c r="D203" i="25"/>
  <c r="D204" i="25"/>
  <c r="D205" i="25"/>
  <c r="D206" i="25"/>
  <c r="D207" i="25"/>
  <c r="D208" i="25"/>
  <c r="D209" i="25"/>
  <c r="D210" i="25"/>
  <c r="D211" i="25"/>
  <c r="D212" i="25"/>
  <c r="D213" i="25"/>
  <c r="D214" i="25"/>
  <c r="D215" i="25"/>
  <c r="D216" i="25"/>
  <c r="D217" i="25"/>
  <c r="D218" i="25"/>
  <c r="D219" i="25"/>
  <c r="D220" i="25"/>
  <c r="D221" i="25"/>
  <c r="D222" i="25"/>
  <c r="D223" i="25"/>
  <c r="D224" i="25"/>
  <c r="D225" i="25"/>
  <c r="D226" i="25"/>
  <c r="D227" i="25"/>
  <c r="D228" i="25"/>
  <c r="D229" i="25"/>
  <c r="D230" i="25"/>
  <c r="D231" i="25"/>
  <c r="D232" i="25"/>
  <c r="D233" i="25"/>
  <c r="D234" i="25"/>
  <c r="D235" i="25"/>
  <c r="D236" i="25"/>
  <c r="D237" i="25"/>
  <c r="D238" i="25"/>
  <c r="D239" i="25"/>
  <c r="D240" i="25"/>
  <c r="D241" i="25"/>
  <c r="D242" i="25"/>
  <c r="D243" i="25"/>
  <c r="D244" i="25"/>
  <c r="D245" i="25"/>
  <c r="D246" i="25"/>
  <c r="D247" i="25"/>
  <c r="D248" i="25"/>
  <c r="D249" i="25"/>
  <c r="D250" i="25"/>
  <c r="D251" i="25"/>
  <c r="D252" i="25"/>
  <c r="D253" i="25"/>
  <c r="D254" i="25"/>
  <c r="D255" i="25"/>
  <c r="D256" i="25"/>
  <c r="D257" i="25"/>
  <c r="D258" i="25"/>
  <c r="D259" i="25"/>
  <c r="D260" i="25"/>
  <c r="D261" i="25"/>
  <c r="D262" i="25"/>
  <c r="D263" i="25"/>
  <c r="D264" i="25"/>
  <c r="D265" i="25"/>
  <c r="D266" i="25"/>
  <c r="D267" i="25"/>
  <c r="D268" i="25"/>
  <c r="D269" i="25"/>
  <c r="D270" i="25"/>
  <c r="D271" i="25"/>
  <c r="D272" i="25"/>
  <c r="D273" i="25"/>
  <c r="D274" i="25"/>
  <c r="D275" i="25"/>
  <c r="D276" i="25"/>
  <c r="D277" i="25"/>
  <c r="D278" i="25"/>
  <c r="D279" i="25"/>
  <c r="D280" i="25"/>
  <c r="D281" i="25"/>
  <c r="D282" i="25"/>
  <c r="D283" i="25"/>
  <c r="D284" i="25"/>
  <c r="D285" i="25"/>
  <c r="D286" i="25"/>
  <c r="D287" i="25"/>
  <c r="D288" i="25"/>
  <c r="D289" i="25"/>
  <c r="D290" i="25"/>
  <c r="D291" i="25"/>
  <c r="D292" i="25"/>
  <c r="D293" i="25"/>
  <c r="D294" i="25"/>
  <c r="D295" i="25"/>
  <c r="D296" i="25"/>
  <c r="D297" i="25"/>
  <c r="D298" i="25"/>
  <c r="D299" i="25"/>
  <c r="D300" i="25"/>
  <c r="D301" i="25"/>
  <c r="D302" i="25"/>
  <c r="D303" i="25"/>
  <c r="D304" i="25"/>
  <c r="D305" i="25"/>
  <c r="D306" i="25"/>
  <c r="D307" i="25"/>
  <c r="D308" i="25"/>
  <c r="D309" i="25"/>
  <c r="D310" i="25"/>
  <c r="D311" i="25"/>
  <c r="D312" i="25"/>
  <c r="D313" i="25"/>
  <c r="C47" i="25"/>
  <c r="C48" i="25"/>
  <c r="C49" i="25"/>
  <c r="C50" i="25"/>
  <c r="C51" i="25"/>
  <c r="C52" i="25"/>
  <c r="C53" i="25"/>
  <c r="C54" i="25"/>
  <c r="C55" i="25"/>
  <c r="C56" i="25"/>
  <c r="C57" i="25"/>
  <c r="C58" i="25"/>
  <c r="C59" i="25"/>
  <c r="C60" i="25"/>
  <c r="C61" i="25"/>
  <c r="C62" i="25"/>
  <c r="C63" i="25"/>
  <c r="C64" i="25"/>
  <c r="C65" i="25"/>
  <c r="C66" i="25"/>
  <c r="C67" i="25"/>
  <c r="C68" i="25"/>
  <c r="C69" i="25"/>
  <c r="C70" i="25"/>
  <c r="C71" i="25"/>
  <c r="C72" i="25"/>
  <c r="C73" i="25"/>
  <c r="C74" i="25"/>
  <c r="C75" i="25"/>
  <c r="C76" i="25"/>
  <c r="C77" i="25"/>
  <c r="C78" i="25"/>
  <c r="C79" i="25"/>
  <c r="C80" i="25"/>
  <c r="C81" i="25"/>
  <c r="C82" i="25"/>
  <c r="C83" i="25"/>
  <c r="C84" i="25"/>
  <c r="C85" i="25"/>
  <c r="C86" i="25"/>
  <c r="C87" i="25"/>
  <c r="C88" i="25"/>
  <c r="C89" i="25"/>
  <c r="C90" i="25"/>
  <c r="C91" i="25"/>
  <c r="C92" i="25"/>
  <c r="C93" i="25"/>
  <c r="C94" i="25"/>
  <c r="C95" i="25"/>
  <c r="C96" i="25"/>
  <c r="C97" i="25"/>
  <c r="C98" i="25"/>
  <c r="C99" i="25"/>
  <c r="C100" i="25"/>
  <c r="C101" i="25"/>
  <c r="C102" i="25"/>
  <c r="C103" i="25"/>
  <c r="C104" i="25"/>
  <c r="C105" i="25"/>
  <c r="C106" i="25"/>
  <c r="C107" i="25"/>
  <c r="C108" i="25"/>
  <c r="C109" i="25"/>
  <c r="C110" i="25"/>
  <c r="C111" i="25"/>
  <c r="C112" i="25"/>
  <c r="C113" i="25"/>
  <c r="C114" i="25"/>
  <c r="C115" i="25"/>
  <c r="C116" i="25"/>
  <c r="C117" i="25"/>
  <c r="C118" i="25"/>
  <c r="C119" i="25"/>
  <c r="C120" i="25"/>
  <c r="C121" i="25"/>
  <c r="C122" i="25"/>
  <c r="C123" i="25"/>
  <c r="C124" i="25"/>
  <c r="C125" i="25"/>
  <c r="C126" i="25"/>
  <c r="C127" i="25"/>
  <c r="C128" i="25"/>
  <c r="C129" i="25"/>
  <c r="C130" i="25"/>
  <c r="C131" i="25"/>
  <c r="C132" i="25"/>
  <c r="C133" i="25"/>
  <c r="C134" i="25"/>
  <c r="C135" i="25"/>
  <c r="C136" i="25"/>
  <c r="C137" i="25"/>
  <c r="C138" i="25"/>
  <c r="C139" i="25"/>
  <c r="C140" i="25"/>
  <c r="C141" i="25"/>
  <c r="C142" i="25"/>
  <c r="C143" i="25"/>
  <c r="C144" i="25"/>
  <c r="C145" i="25"/>
  <c r="C146" i="25"/>
  <c r="C147" i="25"/>
  <c r="C148" i="25"/>
  <c r="C149" i="25"/>
  <c r="C150" i="25"/>
  <c r="C151" i="25"/>
  <c r="C152" i="25"/>
  <c r="C153" i="25"/>
  <c r="C154" i="25"/>
  <c r="C155" i="25"/>
  <c r="C156" i="25"/>
  <c r="C157" i="25"/>
  <c r="C158" i="25"/>
  <c r="C159" i="25"/>
  <c r="C160" i="25"/>
  <c r="C161" i="25"/>
  <c r="C162" i="25"/>
  <c r="C163" i="25"/>
  <c r="C164" i="25"/>
  <c r="C165" i="25"/>
  <c r="C166" i="25"/>
  <c r="C167" i="25"/>
  <c r="C168" i="25"/>
  <c r="C169" i="25"/>
  <c r="C170" i="25"/>
  <c r="C171" i="25"/>
  <c r="C172" i="25"/>
  <c r="C173" i="25"/>
  <c r="C174" i="25"/>
  <c r="C175" i="25"/>
  <c r="C176" i="25"/>
  <c r="C177" i="25"/>
  <c r="C178" i="25"/>
  <c r="C179" i="25"/>
  <c r="C180" i="25"/>
  <c r="C181" i="25"/>
  <c r="C182" i="25"/>
  <c r="C183" i="25"/>
  <c r="C184" i="25"/>
  <c r="C185" i="25"/>
  <c r="C186" i="25"/>
  <c r="C187" i="25"/>
  <c r="C188" i="25"/>
  <c r="C189" i="25"/>
  <c r="C190" i="25"/>
  <c r="C191" i="25"/>
  <c r="C192" i="25"/>
  <c r="C193" i="25"/>
  <c r="C194" i="25"/>
  <c r="C195" i="25"/>
  <c r="C196" i="25"/>
  <c r="C197" i="25"/>
  <c r="C198" i="25"/>
  <c r="C199" i="25"/>
  <c r="C200" i="25"/>
  <c r="C201" i="25"/>
  <c r="C202" i="25"/>
  <c r="C203" i="25"/>
  <c r="C204" i="25"/>
  <c r="C205" i="25"/>
  <c r="C206" i="25"/>
  <c r="C207" i="25"/>
  <c r="C208" i="25"/>
  <c r="C209" i="25"/>
  <c r="C210" i="25"/>
  <c r="C211" i="25"/>
  <c r="C212" i="25"/>
  <c r="C213" i="25"/>
  <c r="C214" i="25"/>
  <c r="C215" i="25"/>
  <c r="C216" i="25"/>
  <c r="C217" i="25"/>
  <c r="C218" i="25"/>
  <c r="C219" i="25"/>
  <c r="C220" i="25"/>
  <c r="C221" i="25"/>
  <c r="C222" i="25"/>
  <c r="C223" i="25"/>
  <c r="C224" i="25"/>
  <c r="C225" i="25"/>
  <c r="C226" i="25"/>
  <c r="C227" i="25"/>
  <c r="C228" i="25"/>
  <c r="C229" i="25"/>
  <c r="C230" i="25"/>
  <c r="C231" i="25"/>
  <c r="C232" i="25"/>
  <c r="C233" i="25"/>
  <c r="C234" i="25"/>
  <c r="C235" i="25"/>
  <c r="C236" i="25"/>
  <c r="C237" i="25"/>
  <c r="C238" i="25"/>
  <c r="C239" i="25"/>
  <c r="C240" i="25"/>
  <c r="C241" i="25"/>
  <c r="C242" i="25"/>
  <c r="C243" i="25"/>
  <c r="C244" i="25"/>
  <c r="C245" i="25"/>
  <c r="C246" i="25"/>
  <c r="C247" i="25"/>
  <c r="C248" i="25"/>
  <c r="C249" i="25"/>
  <c r="C250" i="25"/>
  <c r="C251" i="25"/>
  <c r="C252" i="25"/>
  <c r="C253" i="25"/>
  <c r="C254" i="25"/>
  <c r="C255" i="25"/>
  <c r="C256" i="25"/>
  <c r="C257" i="25"/>
  <c r="C258" i="25"/>
  <c r="C259" i="25"/>
  <c r="C260" i="25"/>
  <c r="C261" i="25"/>
  <c r="C262" i="25"/>
  <c r="C263" i="25"/>
  <c r="C264" i="25"/>
  <c r="C265" i="25"/>
  <c r="C266" i="25"/>
  <c r="C267" i="25"/>
  <c r="C268" i="25"/>
  <c r="C269" i="25"/>
  <c r="C270" i="25"/>
  <c r="C271" i="25"/>
  <c r="C272" i="25"/>
  <c r="C273" i="25"/>
  <c r="C274" i="25"/>
  <c r="C275" i="25"/>
  <c r="C276" i="25"/>
  <c r="C277" i="25"/>
  <c r="C278" i="25"/>
  <c r="C279" i="25"/>
  <c r="C280" i="25"/>
  <c r="C281" i="25"/>
  <c r="C282" i="25"/>
  <c r="C283" i="25"/>
  <c r="C284" i="25"/>
  <c r="C285" i="25"/>
  <c r="C286" i="25"/>
  <c r="C287" i="25"/>
  <c r="C288" i="25"/>
  <c r="C289" i="25"/>
  <c r="C290" i="25"/>
  <c r="C291" i="25"/>
  <c r="C292" i="25"/>
  <c r="C293" i="25"/>
  <c r="C294" i="25"/>
  <c r="C295" i="25"/>
  <c r="C296" i="25"/>
  <c r="C297" i="25"/>
  <c r="C298" i="25"/>
  <c r="C299" i="25"/>
  <c r="C300" i="25"/>
  <c r="C301" i="25"/>
  <c r="C302" i="25"/>
  <c r="C303" i="25"/>
  <c r="C304" i="25"/>
  <c r="C305" i="25"/>
  <c r="C306" i="25"/>
  <c r="C307" i="25"/>
  <c r="C308" i="25"/>
  <c r="C309" i="25"/>
  <c r="C310" i="25"/>
  <c r="C311" i="25"/>
  <c r="C312" i="25"/>
  <c r="C313" i="25"/>
  <c r="I47" i="25"/>
  <c r="M55" i="25"/>
  <c r="M61" i="25"/>
  <c r="M62" i="25"/>
  <c r="M67" i="25"/>
  <c r="M73" i="25"/>
  <c r="M75" i="25"/>
  <c r="M76" i="25"/>
  <c r="M87" i="25"/>
  <c r="M88" i="25"/>
  <c r="M100" i="25"/>
  <c r="M101" i="25"/>
  <c r="M110" i="25"/>
  <c r="M115" i="25"/>
  <c r="M118" i="25"/>
  <c r="M119" i="25"/>
  <c r="M121" i="25"/>
  <c r="M129" i="25"/>
  <c r="M131" i="25"/>
  <c r="M136" i="25"/>
  <c r="M142" i="25"/>
  <c r="M145" i="25"/>
  <c r="M150" i="25"/>
  <c r="M152" i="25"/>
  <c r="M161" i="25"/>
  <c r="M171" i="25"/>
  <c r="M177" i="25"/>
  <c r="M178" i="25"/>
  <c r="M185" i="25"/>
  <c r="M187" i="25"/>
  <c r="M188" i="25"/>
  <c r="M191" i="25"/>
  <c r="M206" i="25"/>
  <c r="M220" i="25"/>
  <c r="M239" i="25"/>
  <c r="M241" i="25"/>
  <c r="M268" i="25"/>
  <c r="M291" i="25"/>
  <c r="N225" i="25" l="1"/>
  <c r="M225" i="25"/>
  <c r="N197" i="25"/>
  <c r="M197" i="25"/>
  <c r="N195" i="25"/>
  <c r="M195" i="25"/>
  <c r="N290" i="25"/>
  <c r="M290" i="25"/>
  <c r="N257" i="25"/>
  <c r="M257" i="25"/>
  <c r="N301" i="25"/>
  <c r="M301" i="25"/>
  <c r="N277" i="25"/>
  <c r="M277" i="25"/>
  <c r="N253" i="25"/>
  <c r="M253" i="25"/>
  <c r="N229" i="25"/>
  <c r="M229" i="25"/>
  <c r="N205" i="25"/>
  <c r="M205" i="25"/>
  <c r="N181" i="25"/>
  <c r="M181" i="25"/>
  <c r="N157" i="25"/>
  <c r="M157" i="25"/>
  <c r="N133" i="25"/>
  <c r="M133" i="25"/>
  <c r="N109" i="25"/>
  <c r="M109" i="25"/>
  <c r="N85" i="25"/>
  <c r="M85" i="25"/>
  <c r="N156" i="25"/>
  <c r="M156" i="25"/>
  <c r="N108" i="25"/>
  <c r="M108" i="25"/>
  <c r="N84" i="25"/>
  <c r="M84" i="25"/>
  <c r="N60" i="25"/>
  <c r="M60" i="25"/>
  <c r="N180" i="25"/>
  <c r="M180" i="25"/>
  <c r="N299" i="25"/>
  <c r="M299" i="25"/>
  <c r="N251" i="25"/>
  <c r="M251" i="25"/>
  <c r="N203" i="25"/>
  <c r="M203" i="25"/>
  <c r="N155" i="25"/>
  <c r="M155" i="25"/>
  <c r="N107" i="25"/>
  <c r="M107" i="25"/>
  <c r="N59" i="25"/>
  <c r="M59" i="25"/>
  <c r="N204" i="25"/>
  <c r="M204" i="25"/>
  <c r="N132" i="25"/>
  <c r="M132" i="25"/>
  <c r="N275" i="25"/>
  <c r="M275" i="25"/>
  <c r="N227" i="25"/>
  <c r="M227" i="25"/>
  <c r="N179" i="25"/>
  <c r="M179" i="25"/>
  <c r="N83" i="25"/>
  <c r="M83" i="25"/>
  <c r="N298" i="25"/>
  <c r="M298" i="25"/>
  <c r="N274" i="25"/>
  <c r="M274" i="25"/>
  <c r="N250" i="25"/>
  <c r="M250" i="25"/>
  <c r="N226" i="25"/>
  <c r="M226" i="25"/>
  <c r="N202" i="25"/>
  <c r="M202" i="25"/>
  <c r="N154" i="25"/>
  <c r="M154" i="25"/>
  <c r="N130" i="25"/>
  <c r="M130" i="25"/>
  <c r="N106" i="25"/>
  <c r="M106" i="25"/>
  <c r="N82" i="25"/>
  <c r="M82" i="25"/>
  <c r="N58" i="25"/>
  <c r="M58" i="25"/>
  <c r="N153" i="25"/>
  <c r="M153" i="25"/>
  <c r="N105" i="25"/>
  <c r="M105" i="25"/>
  <c r="N81" i="25"/>
  <c r="M81" i="25"/>
  <c r="N57" i="25"/>
  <c r="M57" i="25"/>
  <c r="N297" i="25"/>
  <c r="M297" i="25"/>
  <c r="N200" i="25"/>
  <c r="M200" i="25"/>
  <c r="N176" i="25"/>
  <c r="M176" i="25"/>
  <c r="N128" i="25"/>
  <c r="M128" i="25"/>
  <c r="N104" i="25"/>
  <c r="M104" i="25"/>
  <c r="N80" i="25"/>
  <c r="M80" i="25"/>
  <c r="N56" i="25"/>
  <c r="M56" i="25"/>
  <c r="N276" i="25"/>
  <c r="M276" i="25"/>
  <c r="N199" i="25"/>
  <c r="M199" i="25"/>
  <c r="N175" i="25"/>
  <c r="M175" i="25"/>
  <c r="N151" i="25"/>
  <c r="M151" i="25"/>
  <c r="N127" i="25"/>
  <c r="M127" i="25"/>
  <c r="N103" i="25"/>
  <c r="M103" i="25"/>
  <c r="N79" i="25"/>
  <c r="M79" i="25"/>
  <c r="N126" i="25"/>
  <c r="M126" i="25"/>
  <c r="N102" i="25"/>
  <c r="M102" i="25"/>
  <c r="N78" i="25"/>
  <c r="M78" i="25"/>
  <c r="N54" i="25"/>
  <c r="M54" i="25"/>
  <c r="N247" i="25"/>
  <c r="M247" i="25"/>
  <c r="N125" i="25"/>
  <c r="M125" i="25"/>
  <c r="N77" i="25"/>
  <c r="M77" i="25"/>
  <c r="N53" i="25"/>
  <c r="M53" i="25"/>
  <c r="N252" i="25"/>
  <c r="M252" i="25"/>
  <c r="N270" i="25"/>
  <c r="M270" i="25"/>
  <c r="N244" i="25"/>
  <c r="M244" i="25"/>
  <c r="N52" i="25"/>
  <c r="M52" i="25"/>
  <c r="N223" i="25"/>
  <c r="M223" i="25"/>
  <c r="N147" i="25"/>
  <c r="M147" i="25"/>
  <c r="N51" i="25"/>
  <c r="M51" i="25"/>
  <c r="N296" i="25"/>
  <c r="M296" i="25"/>
  <c r="N293" i="25"/>
  <c r="M293" i="25"/>
  <c r="N219" i="25"/>
  <c r="M219" i="25"/>
  <c r="N98" i="25"/>
  <c r="M98" i="25"/>
  <c r="N74" i="25"/>
  <c r="M74" i="25"/>
  <c r="N50" i="25"/>
  <c r="M50" i="25"/>
  <c r="N300" i="25"/>
  <c r="M300" i="25"/>
  <c r="N198" i="25"/>
  <c r="M198" i="25"/>
  <c r="N49" i="25"/>
  <c r="M49" i="25"/>
  <c r="N294" i="25"/>
  <c r="M294" i="25"/>
  <c r="N172" i="25"/>
  <c r="M172" i="25"/>
  <c r="N216" i="25"/>
  <c r="M216" i="25"/>
  <c r="N48" i="25"/>
  <c r="M48" i="25"/>
  <c r="N271" i="25"/>
  <c r="M271" i="25"/>
  <c r="N242" i="25"/>
  <c r="M242" i="25"/>
  <c r="N193" i="25"/>
  <c r="M193" i="25"/>
  <c r="N192" i="25"/>
  <c r="M192" i="25"/>
  <c r="N96" i="25"/>
  <c r="M96" i="25"/>
  <c r="N263" i="25"/>
  <c r="M263" i="25"/>
  <c r="N143" i="25"/>
  <c r="M143" i="25"/>
  <c r="N95" i="25"/>
  <c r="M95" i="25"/>
  <c r="N71" i="25"/>
  <c r="M71" i="25"/>
  <c r="N47" i="25"/>
  <c r="M47" i="25"/>
  <c r="N248" i="25"/>
  <c r="M248" i="25"/>
  <c r="N221" i="25"/>
  <c r="M221" i="25"/>
  <c r="N148" i="25"/>
  <c r="M148" i="25"/>
  <c r="N122" i="25"/>
  <c r="M122" i="25"/>
  <c r="N264" i="25"/>
  <c r="M264" i="25"/>
  <c r="N310" i="25"/>
  <c r="M310" i="25"/>
  <c r="N238" i="25"/>
  <c r="M238" i="25"/>
  <c r="N166" i="25"/>
  <c r="M166" i="25"/>
  <c r="N94" i="25"/>
  <c r="M94" i="25"/>
  <c r="N70" i="25"/>
  <c r="M70" i="25"/>
  <c r="N272" i="25"/>
  <c r="M272" i="25"/>
  <c r="N269" i="25"/>
  <c r="M269" i="25"/>
  <c r="N170" i="25"/>
  <c r="M170" i="25"/>
  <c r="N289" i="25"/>
  <c r="M289" i="25"/>
  <c r="N168" i="25"/>
  <c r="M168" i="25"/>
  <c r="N72" i="25"/>
  <c r="M72" i="25"/>
  <c r="N262" i="25"/>
  <c r="M262" i="25"/>
  <c r="N190" i="25"/>
  <c r="M190" i="25"/>
  <c r="N309" i="25"/>
  <c r="M309" i="25"/>
  <c r="N285" i="25"/>
  <c r="M285" i="25"/>
  <c r="N261" i="25"/>
  <c r="M261" i="25"/>
  <c r="N237" i="25"/>
  <c r="M237" i="25"/>
  <c r="N213" i="25"/>
  <c r="M213" i="25"/>
  <c r="N189" i="25"/>
  <c r="M189" i="25"/>
  <c r="N165" i="25"/>
  <c r="M165" i="25"/>
  <c r="N141" i="25"/>
  <c r="M141" i="25"/>
  <c r="N117" i="25"/>
  <c r="M117" i="25"/>
  <c r="N93" i="25"/>
  <c r="M93" i="25"/>
  <c r="N69" i="25"/>
  <c r="M69" i="25"/>
  <c r="N201" i="25"/>
  <c r="M201" i="25"/>
  <c r="N149" i="25"/>
  <c r="M149" i="25"/>
  <c r="N243" i="25"/>
  <c r="M243" i="25"/>
  <c r="N194" i="25"/>
  <c r="M194" i="25"/>
  <c r="N265" i="25"/>
  <c r="M265" i="25"/>
  <c r="N240" i="25"/>
  <c r="M240" i="25"/>
  <c r="N144" i="25"/>
  <c r="M144" i="25"/>
  <c r="N311" i="25"/>
  <c r="M311" i="25"/>
  <c r="N215" i="25"/>
  <c r="M215" i="25"/>
  <c r="N286" i="25"/>
  <c r="M286" i="25"/>
  <c r="N214" i="25"/>
  <c r="M214" i="25"/>
  <c r="N308" i="25"/>
  <c r="M308" i="25"/>
  <c r="N284" i="25"/>
  <c r="M284" i="25"/>
  <c r="N260" i="25"/>
  <c r="M260" i="25"/>
  <c r="N236" i="25"/>
  <c r="M236" i="25"/>
  <c r="N212" i="25"/>
  <c r="M212" i="25"/>
  <c r="N164" i="25"/>
  <c r="M164" i="25"/>
  <c r="N140" i="25"/>
  <c r="M140" i="25"/>
  <c r="N116" i="25"/>
  <c r="M116" i="25"/>
  <c r="N92" i="25"/>
  <c r="M92" i="25"/>
  <c r="N68" i="25"/>
  <c r="M68" i="25"/>
  <c r="N273" i="25"/>
  <c r="M273" i="25"/>
  <c r="N174" i="25"/>
  <c r="M174" i="25"/>
  <c r="N124" i="25"/>
  <c r="M124" i="25"/>
  <c r="N146" i="25"/>
  <c r="M146" i="25"/>
  <c r="N288" i="25"/>
  <c r="M288" i="25"/>
  <c r="N120" i="25"/>
  <c r="M120" i="25"/>
  <c r="N287" i="25"/>
  <c r="M287" i="25"/>
  <c r="N167" i="25"/>
  <c r="M167" i="25"/>
  <c r="N307" i="25"/>
  <c r="M307" i="25"/>
  <c r="N283" i="25"/>
  <c r="M283" i="25"/>
  <c r="N259" i="25"/>
  <c r="M259" i="25"/>
  <c r="N235" i="25"/>
  <c r="M235" i="25"/>
  <c r="N211" i="25"/>
  <c r="M211" i="25"/>
  <c r="N163" i="25"/>
  <c r="M163" i="25"/>
  <c r="N139" i="25"/>
  <c r="M139" i="25"/>
  <c r="N91" i="25"/>
  <c r="M91" i="25"/>
  <c r="N224" i="25"/>
  <c r="M224" i="25"/>
  <c r="N245" i="25"/>
  <c r="M245" i="25"/>
  <c r="N97" i="25"/>
  <c r="M97" i="25"/>
  <c r="N282" i="25"/>
  <c r="M282" i="25"/>
  <c r="N258" i="25"/>
  <c r="M258" i="25"/>
  <c r="N234" i="25"/>
  <c r="M234" i="25"/>
  <c r="N210" i="25"/>
  <c r="M210" i="25"/>
  <c r="N186" i="25"/>
  <c r="M186" i="25"/>
  <c r="N162" i="25"/>
  <c r="M162" i="25"/>
  <c r="N138" i="25"/>
  <c r="M138" i="25"/>
  <c r="N114" i="25"/>
  <c r="M114" i="25"/>
  <c r="N90" i="25"/>
  <c r="M90" i="25"/>
  <c r="N66" i="25"/>
  <c r="M66" i="25"/>
  <c r="N228" i="25"/>
  <c r="M228" i="25"/>
  <c r="N246" i="25"/>
  <c r="M246" i="25"/>
  <c r="N292" i="25"/>
  <c r="M292" i="25"/>
  <c r="N267" i="25"/>
  <c r="M267" i="25"/>
  <c r="N218" i="25"/>
  <c r="M218" i="25"/>
  <c r="N169" i="25"/>
  <c r="M169" i="25"/>
  <c r="N305" i="25"/>
  <c r="M305" i="25"/>
  <c r="N209" i="25"/>
  <c r="M209" i="25"/>
  <c r="N137" i="25"/>
  <c r="M137" i="25"/>
  <c r="N113" i="25"/>
  <c r="M113" i="25"/>
  <c r="N89" i="25"/>
  <c r="M89" i="25"/>
  <c r="N65" i="25"/>
  <c r="M65" i="25"/>
  <c r="N222" i="25"/>
  <c r="M222" i="25"/>
  <c r="N123" i="25"/>
  <c r="M123" i="25"/>
  <c r="N281" i="25"/>
  <c r="M281" i="25"/>
  <c r="N280" i="25"/>
  <c r="M280" i="25"/>
  <c r="N208" i="25"/>
  <c r="M208" i="25"/>
  <c r="N184" i="25"/>
  <c r="M184" i="25"/>
  <c r="N160" i="25"/>
  <c r="M160" i="25"/>
  <c r="N112" i="25"/>
  <c r="M112" i="25"/>
  <c r="N64" i="25"/>
  <c r="M64" i="25"/>
  <c r="N295" i="25"/>
  <c r="M295" i="25"/>
  <c r="N173" i="25"/>
  <c r="M173" i="25"/>
  <c r="N196" i="25"/>
  <c r="M196" i="25"/>
  <c r="N266" i="25"/>
  <c r="M266" i="25"/>
  <c r="N313" i="25"/>
  <c r="M313" i="25"/>
  <c r="N312" i="25"/>
  <c r="M312" i="25"/>
  <c r="N233" i="25"/>
  <c r="M233" i="25"/>
  <c r="N256" i="25"/>
  <c r="M256" i="25"/>
  <c r="N279" i="25"/>
  <c r="M279" i="25"/>
  <c r="N231" i="25"/>
  <c r="M231" i="25"/>
  <c r="N183" i="25"/>
  <c r="M183" i="25"/>
  <c r="N159" i="25"/>
  <c r="M159" i="25"/>
  <c r="N111" i="25"/>
  <c r="M111" i="25"/>
  <c r="N63" i="25"/>
  <c r="M63" i="25"/>
  <c r="N249" i="25"/>
  <c r="M249" i="25"/>
  <c r="N99" i="25"/>
  <c r="M99" i="25"/>
  <c r="N217" i="25"/>
  <c r="M217" i="25"/>
  <c r="N306" i="25"/>
  <c r="M306" i="25"/>
  <c r="N304" i="25"/>
  <c r="M304" i="25"/>
  <c r="N232" i="25"/>
  <c r="M232" i="25"/>
  <c r="N303" i="25"/>
  <c r="M303" i="25"/>
  <c r="N255" i="25"/>
  <c r="M255" i="25"/>
  <c r="N207" i="25"/>
  <c r="M207" i="25"/>
  <c r="N135" i="25"/>
  <c r="M135" i="25"/>
  <c r="N302" i="25"/>
  <c r="M302" i="25"/>
  <c r="N278" i="25"/>
  <c r="M278" i="25"/>
  <c r="N254" i="25"/>
  <c r="M254" i="25"/>
  <c r="N230" i="25"/>
  <c r="M230" i="25"/>
  <c r="N182" i="25"/>
  <c r="M182" i="25"/>
  <c r="N158" i="25"/>
  <c r="M158" i="25"/>
  <c r="N134" i="25"/>
  <c r="M134" i="25"/>
  <c r="N86" i="25"/>
  <c r="M86" i="25"/>
  <c r="N61" i="25"/>
  <c r="N150" i="25"/>
  <c r="N101" i="25"/>
  <c r="N100" i="25"/>
  <c r="N119" i="25"/>
  <c r="N220" i="25"/>
  <c r="N241" i="25"/>
  <c r="N291" i="25"/>
  <c r="N239" i="25"/>
  <c r="N161" i="25"/>
  <c r="N206" i="25"/>
  <c r="C4" i="9"/>
  <c r="E4" i="9"/>
  <c r="F4" i="9"/>
  <c r="B4" i="9"/>
  <c r="D4" i="9"/>
  <c r="N55" i="25"/>
  <c r="N62" i="25"/>
  <c r="N67" i="25"/>
  <c r="N73" i="25"/>
  <c r="N75" i="25"/>
  <c r="N76" i="25"/>
  <c r="N87" i="25"/>
  <c r="N88" i="25"/>
  <c r="N110" i="25"/>
  <c r="N115" i="25"/>
  <c r="N121" i="25"/>
  <c r="N129" i="25"/>
  <c r="N131" i="25"/>
  <c r="N136" i="25"/>
  <c r="N142" i="25"/>
  <c r="N145" i="25"/>
  <c r="N152" i="25"/>
  <c r="N171" i="25"/>
  <c r="N177" i="25"/>
  <c r="N178" i="25"/>
  <c r="N185" i="25"/>
  <c r="N187" i="25"/>
  <c r="N188" i="25"/>
  <c r="N191" i="25"/>
  <c r="N268" i="25"/>
  <c r="B399" i="25"/>
  <c r="N118" i="25" l="1"/>
  <c r="E313" i="25" l="1"/>
  <c r="F313" i="25" s="1"/>
  <c r="E312" i="25"/>
  <c r="F312" i="25" s="1"/>
  <c r="E311" i="25"/>
  <c r="F311" i="25" s="1"/>
  <c r="E310" i="25"/>
  <c r="F310" i="25" s="1"/>
  <c r="E309" i="25"/>
  <c r="F309" i="25" s="1"/>
  <c r="E308" i="25"/>
  <c r="F308" i="25" s="1"/>
  <c r="E307" i="25"/>
  <c r="F307" i="25" s="1"/>
  <c r="E306" i="25"/>
  <c r="F306" i="25" s="1"/>
  <c r="E305" i="25"/>
  <c r="F305" i="25" s="1"/>
  <c r="E304" i="25"/>
  <c r="F304" i="25" s="1"/>
  <c r="E303" i="25"/>
  <c r="F303" i="25" s="1"/>
  <c r="E302" i="25"/>
  <c r="F302" i="25" s="1"/>
  <c r="E301" i="25"/>
  <c r="F301" i="25" s="1"/>
  <c r="E300" i="25"/>
  <c r="F300" i="25" s="1"/>
  <c r="E299" i="25"/>
  <c r="F299" i="25" s="1"/>
  <c r="E298" i="25"/>
  <c r="F298" i="25" s="1"/>
  <c r="E297" i="25"/>
  <c r="F297" i="25" s="1"/>
  <c r="E296" i="25"/>
  <c r="F296" i="25" s="1"/>
  <c r="E295" i="25"/>
  <c r="F295" i="25" s="1"/>
  <c r="E294" i="25"/>
  <c r="F294" i="25" s="1"/>
  <c r="E293" i="25"/>
  <c r="F293" i="25" s="1"/>
  <c r="E292" i="25"/>
  <c r="F292" i="25" s="1"/>
  <c r="E291" i="25"/>
  <c r="F291" i="25" s="1"/>
  <c r="E290" i="25"/>
  <c r="F290" i="25" s="1"/>
  <c r="E289" i="25"/>
  <c r="F289" i="25" s="1"/>
  <c r="E288" i="25"/>
  <c r="F288" i="25" s="1"/>
  <c r="E287" i="25"/>
  <c r="F287" i="25" s="1"/>
  <c r="E286" i="25"/>
  <c r="F286" i="25" s="1"/>
  <c r="E285" i="25"/>
  <c r="F285" i="25" s="1"/>
  <c r="E284" i="25"/>
  <c r="F284" i="25" s="1"/>
  <c r="E283" i="25"/>
  <c r="F283" i="25" s="1"/>
  <c r="E282" i="25"/>
  <c r="F282" i="25" s="1"/>
  <c r="E281" i="25"/>
  <c r="F281" i="25" s="1"/>
  <c r="E280" i="25"/>
  <c r="F280" i="25" s="1"/>
  <c r="E279" i="25"/>
  <c r="F279" i="25" s="1"/>
  <c r="E278" i="25"/>
  <c r="F278" i="25" s="1"/>
  <c r="E277" i="25"/>
  <c r="F277" i="25" s="1"/>
  <c r="E276" i="25"/>
  <c r="F276" i="25" s="1"/>
  <c r="E275" i="25"/>
  <c r="F275" i="25" s="1"/>
  <c r="E274" i="25"/>
  <c r="F274" i="25" s="1"/>
  <c r="E273" i="25"/>
  <c r="F273" i="25" s="1"/>
  <c r="E272" i="25"/>
  <c r="F272" i="25" s="1"/>
  <c r="E271" i="25"/>
  <c r="F271" i="25" s="1"/>
  <c r="E270" i="25"/>
  <c r="F270" i="25" s="1"/>
  <c r="E269" i="25"/>
  <c r="F269" i="25" s="1"/>
  <c r="E268" i="25"/>
  <c r="F268" i="25" s="1"/>
  <c r="E267" i="25"/>
  <c r="F267" i="25" s="1"/>
  <c r="E266" i="25"/>
  <c r="F266" i="25" s="1"/>
  <c r="E265" i="25"/>
  <c r="F265" i="25" s="1"/>
  <c r="E264" i="25"/>
  <c r="F264" i="25" s="1"/>
  <c r="E263" i="25"/>
  <c r="F263" i="25" s="1"/>
  <c r="E262" i="25"/>
  <c r="F262" i="25" s="1"/>
  <c r="E261" i="25"/>
  <c r="F261" i="25" s="1"/>
  <c r="E260" i="25"/>
  <c r="F260" i="25" s="1"/>
  <c r="E259" i="25"/>
  <c r="F259" i="25" s="1"/>
  <c r="E258" i="25"/>
  <c r="F258" i="25" s="1"/>
  <c r="E257" i="25"/>
  <c r="F257" i="25" s="1"/>
  <c r="E256" i="25"/>
  <c r="F256" i="25" s="1"/>
  <c r="E255" i="25"/>
  <c r="F255" i="25" s="1"/>
  <c r="E254" i="25"/>
  <c r="F254" i="25" s="1"/>
  <c r="E253" i="25"/>
  <c r="F253" i="25" s="1"/>
  <c r="E252" i="25"/>
  <c r="F252" i="25" s="1"/>
  <c r="E251" i="25"/>
  <c r="F251" i="25" s="1"/>
  <c r="E250" i="25"/>
  <c r="F250" i="25" s="1"/>
  <c r="E249" i="25"/>
  <c r="F249" i="25" s="1"/>
  <c r="E248" i="25"/>
  <c r="F248" i="25" s="1"/>
  <c r="E247" i="25"/>
  <c r="F247" i="25" s="1"/>
  <c r="E246" i="25"/>
  <c r="F246" i="25" s="1"/>
  <c r="E245" i="25"/>
  <c r="F245" i="25" s="1"/>
  <c r="E244" i="25"/>
  <c r="F244" i="25" s="1"/>
  <c r="E243" i="25"/>
  <c r="F243" i="25" s="1"/>
  <c r="E242" i="25"/>
  <c r="F242" i="25" s="1"/>
  <c r="E241" i="25"/>
  <c r="F241" i="25" s="1"/>
  <c r="E240" i="25"/>
  <c r="F240" i="25" s="1"/>
  <c r="E239" i="25"/>
  <c r="F239" i="25" s="1"/>
  <c r="E238" i="25"/>
  <c r="F238" i="25" s="1"/>
  <c r="E237" i="25"/>
  <c r="F237" i="25" s="1"/>
  <c r="E236" i="25"/>
  <c r="F236" i="25" s="1"/>
  <c r="E235" i="25"/>
  <c r="F235" i="25" s="1"/>
  <c r="E234" i="25"/>
  <c r="F234" i="25" s="1"/>
  <c r="E233" i="25"/>
  <c r="F233" i="25" s="1"/>
  <c r="E232" i="25"/>
  <c r="F232" i="25" s="1"/>
  <c r="E231" i="25"/>
  <c r="F231" i="25" s="1"/>
  <c r="E230" i="25"/>
  <c r="F230" i="25" s="1"/>
  <c r="E229" i="25"/>
  <c r="F229" i="25" s="1"/>
  <c r="E228" i="25"/>
  <c r="F228" i="25" s="1"/>
  <c r="E227" i="25"/>
  <c r="F227" i="25" s="1"/>
  <c r="E226" i="25"/>
  <c r="F226" i="25" s="1"/>
  <c r="E225" i="25"/>
  <c r="F225" i="25" s="1"/>
  <c r="E224" i="25"/>
  <c r="F224" i="25" s="1"/>
  <c r="E223" i="25"/>
  <c r="F223" i="25" s="1"/>
  <c r="E222" i="25"/>
  <c r="F222" i="25" s="1"/>
  <c r="E221" i="25"/>
  <c r="F221" i="25" s="1"/>
  <c r="E220" i="25"/>
  <c r="F220" i="25" s="1"/>
  <c r="E219" i="25"/>
  <c r="F219" i="25" s="1"/>
  <c r="E218" i="25"/>
  <c r="F218" i="25" s="1"/>
  <c r="E217" i="25"/>
  <c r="F217" i="25" s="1"/>
  <c r="E216" i="25"/>
  <c r="F216" i="25" s="1"/>
  <c r="E215" i="25"/>
  <c r="F215" i="25" s="1"/>
  <c r="E214" i="25"/>
  <c r="F214" i="25" s="1"/>
  <c r="E213" i="25"/>
  <c r="F213" i="25" s="1"/>
  <c r="E212" i="25"/>
  <c r="F212" i="25" s="1"/>
  <c r="E211" i="25"/>
  <c r="F211" i="25" s="1"/>
  <c r="E210" i="25"/>
  <c r="F210" i="25" s="1"/>
  <c r="E209" i="25"/>
  <c r="F209" i="25" s="1"/>
  <c r="E208" i="25"/>
  <c r="F208" i="25" s="1"/>
  <c r="E207" i="25"/>
  <c r="F207" i="25" s="1"/>
  <c r="E206" i="25"/>
  <c r="F206" i="25" s="1"/>
  <c r="E205" i="25"/>
  <c r="F205" i="25" s="1"/>
  <c r="E204" i="25"/>
  <c r="F204" i="25" s="1"/>
  <c r="E203" i="25"/>
  <c r="F203" i="25" s="1"/>
  <c r="E202" i="25"/>
  <c r="F202" i="25" s="1"/>
  <c r="E201" i="25"/>
  <c r="F201" i="25" s="1"/>
  <c r="E200" i="25"/>
  <c r="F200" i="25" s="1"/>
  <c r="E199" i="25"/>
  <c r="F199" i="25" s="1"/>
  <c r="E198" i="25"/>
  <c r="F198" i="25" s="1"/>
  <c r="E197" i="25"/>
  <c r="F197" i="25" s="1"/>
  <c r="E196" i="25"/>
  <c r="F196" i="25" s="1"/>
  <c r="E195" i="25"/>
  <c r="F195" i="25" s="1"/>
  <c r="E194" i="25"/>
  <c r="F194" i="25" s="1"/>
  <c r="E193" i="25"/>
  <c r="F193" i="25" s="1"/>
  <c r="E192" i="25"/>
  <c r="F192" i="25" s="1"/>
  <c r="E191" i="25"/>
  <c r="F191" i="25" s="1"/>
  <c r="E190" i="25"/>
  <c r="F190" i="25" s="1"/>
  <c r="E189" i="25"/>
  <c r="F189" i="25" s="1"/>
  <c r="E188" i="25"/>
  <c r="F188" i="25" s="1"/>
  <c r="E187" i="25"/>
  <c r="F187" i="25" s="1"/>
  <c r="E186" i="25"/>
  <c r="F186" i="25" s="1"/>
  <c r="E185" i="25"/>
  <c r="F185" i="25" s="1"/>
  <c r="E184" i="25"/>
  <c r="F184" i="25" s="1"/>
  <c r="E183" i="25"/>
  <c r="F183" i="25" s="1"/>
  <c r="E182" i="25"/>
  <c r="F182" i="25" s="1"/>
  <c r="E181" i="25"/>
  <c r="F181" i="25" s="1"/>
  <c r="E180" i="25"/>
  <c r="F180" i="25" s="1"/>
  <c r="E179" i="25"/>
  <c r="F179" i="25" s="1"/>
  <c r="E178" i="25"/>
  <c r="F178" i="25" s="1"/>
  <c r="E177" i="25"/>
  <c r="F177" i="25" s="1"/>
  <c r="E176" i="25"/>
  <c r="F176" i="25" s="1"/>
  <c r="E175" i="25"/>
  <c r="F175" i="25" s="1"/>
  <c r="E174" i="25"/>
  <c r="F174" i="25" s="1"/>
  <c r="E173" i="25"/>
  <c r="F173" i="25" s="1"/>
  <c r="E172" i="25"/>
  <c r="F172" i="25" s="1"/>
  <c r="E171" i="25"/>
  <c r="F171" i="25" s="1"/>
  <c r="E170" i="25"/>
  <c r="F170" i="25" s="1"/>
  <c r="E169" i="25"/>
  <c r="F169" i="25" s="1"/>
  <c r="E168" i="25"/>
  <c r="F168" i="25" s="1"/>
  <c r="E167" i="25"/>
  <c r="F167" i="25" s="1"/>
  <c r="E166" i="25"/>
  <c r="F166" i="25" s="1"/>
  <c r="E165" i="25"/>
  <c r="F165" i="25" s="1"/>
  <c r="E164" i="25"/>
  <c r="F164" i="25" s="1"/>
  <c r="E163" i="25"/>
  <c r="F163" i="25" s="1"/>
  <c r="E162" i="25"/>
  <c r="F162" i="25" s="1"/>
  <c r="E161" i="25"/>
  <c r="F161" i="25" s="1"/>
  <c r="E160" i="25"/>
  <c r="F160" i="25" s="1"/>
  <c r="E159" i="25"/>
  <c r="F159" i="25" s="1"/>
  <c r="E158" i="25"/>
  <c r="F158" i="25" s="1"/>
  <c r="E157" i="25"/>
  <c r="F157" i="25" s="1"/>
  <c r="E156" i="25"/>
  <c r="F156" i="25" s="1"/>
  <c r="E155" i="25"/>
  <c r="F155" i="25" s="1"/>
  <c r="E154" i="25"/>
  <c r="F154" i="25" s="1"/>
  <c r="E153" i="25"/>
  <c r="F153" i="25" s="1"/>
  <c r="E152" i="25"/>
  <c r="F152" i="25" s="1"/>
  <c r="E151" i="25"/>
  <c r="F151" i="25" s="1"/>
  <c r="E150" i="25"/>
  <c r="F150" i="25" s="1"/>
  <c r="E149" i="25"/>
  <c r="F149" i="25" s="1"/>
  <c r="E148" i="25"/>
  <c r="F148" i="25" s="1"/>
  <c r="E147" i="25"/>
  <c r="F147" i="25" s="1"/>
  <c r="E146" i="25"/>
  <c r="F146" i="25" s="1"/>
  <c r="E145" i="25"/>
  <c r="F145" i="25" s="1"/>
  <c r="E144" i="25"/>
  <c r="F144" i="25" s="1"/>
  <c r="E143" i="25"/>
  <c r="F143" i="25" s="1"/>
  <c r="E142" i="25"/>
  <c r="F142" i="25" s="1"/>
  <c r="E141" i="25"/>
  <c r="F141" i="25" s="1"/>
  <c r="E140" i="25"/>
  <c r="F140" i="25" s="1"/>
  <c r="E139" i="25"/>
  <c r="F139" i="25" s="1"/>
  <c r="E138" i="25"/>
  <c r="F138" i="25" s="1"/>
  <c r="E137" i="25"/>
  <c r="F137" i="25" s="1"/>
  <c r="E136" i="25"/>
  <c r="F136" i="25" s="1"/>
  <c r="E135" i="25"/>
  <c r="F135" i="25" s="1"/>
  <c r="E134" i="25"/>
  <c r="F134" i="25" s="1"/>
  <c r="E133" i="25"/>
  <c r="F133" i="25" s="1"/>
  <c r="E132" i="25"/>
  <c r="F132" i="25" s="1"/>
  <c r="E131" i="25"/>
  <c r="F131" i="25" s="1"/>
  <c r="E130" i="25"/>
  <c r="F130" i="25" s="1"/>
  <c r="E129" i="25"/>
  <c r="F129" i="25" s="1"/>
  <c r="E128" i="25"/>
  <c r="F128" i="25" s="1"/>
  <c r="E127" i="25"/>
  <c r="F127" i="25" s="1"/>
  <c r="E126" i="25"/>
  <c r="F126" i="25" s="1"/>
  <c r="E125" i="25"/>
  <c r="F125" i="25" s="1"/>
  <c r="E124" i="25"/>
  <c r="F124" i="25" s="1"/>
  <c r="E123" i="25"/>
  <c r="F123" i="25" s="1"/>
  <c r="E122" i="25"/>
  <c r="F122" i="25" s="1"/>
  <c r="E121" i="25"/>
  <c r="F121" i="25" s="1"/>
  <c r="E120" i="25"/>
  <c r="F120" i="25" s="1"/>
  <c r="E119" i="25"/>
  <c r="F119" i="25" s="1"/>
  <c r="E118" i="25"/>
  <c r="F118" i="25" s="1"/>
  <c r="E117" i="25"/>
  <c r="F117" i="25" s="1"/>
  <c r="E116" i="25"/>
  <c r="F116" i="25" s="1"/>
  <c r="E115" i="25"/>
  <c r="F115" i="25" s="1"/>
  <c r="E114" i="25"/>
  <c r="F114" i="25" s="1"/>
  <c r="E113" i="25"/>
  <c r="F113" i="25" s="1"/>
  <c r="E112" i="25"/>
  <c r="F112" i="25" s="1"/>
  <c r="E111" i="25"/>
  <c r="F111" i="25" s="1"/>
  <c r="E110" i="25"/>
  <c r="F110" i="25" s="1"/>
  <c r="E109" i="25"/>
  <c r="F109" i="25" s="1"/>
  <c r="E108" i="25"/>
  <c r="F108" i="25" s="1"/>
  <c r="E107" i="25"/>
  <c r="F107" i="25" s="1"/>
  <c r="E106" i="25"/>
  <c r="F106" i="25" s="1"/>
  <c r="E105" i="25"/>
  <c r="F105" i="25" s="1"/>
  <c r="E104" i="25"/>
  <c r="F104" i="25" s="1"/>
  <c r="E103" i="25"/>
  <c r="F103" i="25" s="1"/>
  <c r="E102" i="25"/>
  <c r="F102" i="25" s="1"/>
  <c r="E101" i="25"/>
  <c r="F101" i="25" s="1"/>
  <c r="E100" i="25"/>
  <c r="F100" i="25" s="1"/>
  <c r="E99" i="25"/>
  <c r="F99" i="25" s="1"/>
  <c r="E98" i="25"/>
  <c r="F98" i="25" s="1"/>
  <c r="E97" i="25"/>
  <c r="F97" i="25" s="1"/>
  <c r="E96" i="25"/>
  <c r="F96" i="25" s="1"/>
  <c r="E95" i="25"/>
  <c r="F95" i="25" s="1"/>
  <c r="E94" i="25"/>
  <c r="F94" i="25" s="1"/>
  <c r="E93" i="25"/>
  <c r="F93" i="25" s="1"/>
  <c r="E92" i="25"/>
  <c r="F92" i="25" s="1"/>
  <c r="E91" i="25"/>
  <c r="F91" i="25" s="1"/>
  <c r="E90" i="25"/>
  <c r="F90" i="25" s="1"/>
  <c r="E89" i="25"/>
  <c r="F89" i="25" s="1"/>
  <c r="E88" i="25"/>
  <c r="F88" i="25" s="1"/>
  <c r="E87" i="25"/>
  <c r="F87" i="25" s="1"/>
  <c r="E86" i="25"/>
  <c r="F86" i="25" s="1"/>
  <c r="E85" i="25"/>
  <c r="F85" i="25" s="1"/>
  <c r="E84" i="25"/>
  <c r="F84" i="25" s="1"/>
  <c r="E83" i="25"/>
  <c r="F83" i="25" s="1"/>
  <c r="E82" i="25"/>
  <c r="F82" i="25" s="1"/>
  <c r="E81" i="25"/>
  <c r="F81" i="25" s="1"/>
  <c r="E80" i="25"/>
  <c r="F80" i="25" s="1"/>
  <c r="E79" i="25"/>
  <c r="F79" i="25" s="1"/>
  <c r="E78" i="25"/>
  <c r="F78" i="25" s="1"/>
  <c r="E77" i="25"/>
  <c r="F77" i="25" s="1"/>
  <c r="E76" i="25"/>
  <c r="F76" i="25" s="1"/>
  <c r="E75" i="25"/>
  <c r="F75" i="25" s="1"/>
  <c r="E74" i="25"/>
  <c r="F74" i="25" s="1"/>
  <c r="E73" i="25"/>
  <c r="F73" i="25" s="1"/>
  <c r="E72" i="25"/>
  <c r="F72" i="25" s="1"/>
  <c r="E71" i="25"/>
  <c r="F71" i="25" s="1"/>
  <c r="E70" i="25"/>
  <c r="F70" i="25" s="1"/>
  <c r="E69" i="25"/>
  <c r="F69" i="25" s="1"/>
  <c r="E68" i="25"/>
  <c r="F68" i="25" s="1"/>
  <c r="E67" i="25"/>
  <c r="F67" i="25" s="1"/>
  <c r="E66" i="25"/>
  <c r="F66" i="25" s="1"/>
  <c r="E65" i="25"/>
  <c r="F65" i="25" s="1"/>
  <c r="E64" i="25"/>
  <c r="F64" i="25" s="1"/>
  <c r="E63" i="25"/>
  <c r="F63" i="25" s="1"/>
  <c r="E62" i="25"/>
  <c r="F62" i="25" s="1"/>
  <c r="E61" i="25"/>
  <c r="F61" i="25" s="1"/>
  <c r="E60" i="25"/>
  <c r="F60" i="25" s="1"/>
  <c r="E59" i="25"/>
  <c r="F59" i="25" s="1"/>
  <c r="E58" i="25"/>
  <c r="F58" i="25" s="1"/>
  <c r="E57" i="25"/>
  <c r="F57" i="25" s="1"/>
  <c r="E56" i="25"/>
  <c r="F56" i="25" s="1"/>
  <c r="E55" i="25"/>
  <c r="F55" i="25" s="1"/>
  <c r="E54" i="25"/>
  <c r="F54" i="25" s="1"/>
  <c r="E53" i="25"/>
  <c r="F53" i="25" s="1"/>
  <c r="E52" i="25"/>
  <c r="F52" i="25" s="1"/>
  <c r="E51" i="25"/>
  <c r="F51" i="25" s="1"/>
  <c r="E50" i="25"/>
  <c r="F50" i="25" s="1"/>
  <c r="E49" i="25"/>
  <c r="F49" i="25" s="1"/>
  <c r="E48" i="25"/>
  <c r="F48" i="25" s="1"/>
  <c r="E47" i="25"/>
  <c r="F47" i="25" s="1"/>
  <c r="C8" i="16" l="1"/>
  <c r="C9" i="16" l="1"/>
  <c r="C12" i="16"/>
  <c r="C11" i="16"/>
  <c r="C10" i="16"/>
  <c r="D8" i="16"/>
  <c r="B2" i="17" l="1"/>
  <c r="G399" i="25" l="1"/>
</calcChain>
</file>

<file path=xl/sharedStrings.xml><?xml version="1.0" encoding="utf-8"?>
<sst xmlns="http://schemas.openxmlformats.org/spreadsheetml/2006/main" count="11691" uniqueCount="9606">
  <si>
    <t>Title</t>
  </si>
  <si>
    <t>Open Time</t>
  </si>
  <si>
    <t>Description</t>
  </si>
  <si>
    <t>Solution</t>
  </si>
  <si>
    <t>Phone</t>
  </si>
  <si>
    <t>Email</t>
  </si>
  <si>
    <t>7/23/2020</t>
  </si>
  <si>
    <t>7/24/2020</t>
  </si>
  <si>
    <t>7/27/2020</t>
  </si>
  <si>
    <t>7/28/2020</t>
  </si>
  <si>
    <t>7/29/2020</t>
  </si>
  <si>
    <t>7/30/2020</t>
  </si>
  <si>
    <t>7/31/2020</t>
  </si>
  <si>
    <t>8/3/2020</t>
  </si>
  <si>
    <t>8/4/2020</t>
  </si>
  <si>
    <t>8/5/2020</t>
  </si>
  <si>
    <t>8/6/2020</t>
  </si>
  <si>
    <t>8/7/2020</t>
  </si>
  <si>
    <t>8/10/2020</t>
  </si>
  <si>
    <t>8/11/2020</t>
  </si>
  <si>
    <t>8/12/2020</t>
  </si>
  <si>
    <t>8/13/2020</t>
  </si>
  <si>
    <t>8/14/2020</t>
  </si>
  <si>
    <t>8/17/2020</t>
  </si>
  <si>
    <t>8/18/2020</t>
  </si>
  <si>
    <t>8/19/2020</t>
  </si>
  <si>
    <t>8/20/2020</t>
  </si>
  <si>
    <t>8/21/2020</t>
  </si>
  <si>
    <t>8/24/2020</t>
  </si>
  <si>
    <t>8/25/2020</t>
  </si>
  <si>
    <t>8/26/2020</t>
  </si>
  <si>
    <t>8/27/2020</t>
  </si>
  <si>
    <t>8/28/2020</t>
  </si>
  <si>
    <t>8/31/2020</t>
  </si>
  <si>
    <t>9/1/2020</t>
  </si>
  <si>
    <t>9/2/2020</t>
  </si>
  <si>
    <t>9/3/2020</t>
  </si>
  <si>
    <t>9/4/2020</t>
  </si>
  <si>
    <t>9/8/2020</t>
  </si>
  <si>
    <t>9/9/2020</t>
  </si>
  <si>
    <t>9/10/2020</t>
  </si>
  <si>
    <t>9/11/2020</t>
  </si>
  <si>
    <t>9/14/2020</t>
  </si>
  <si>
    <t>9/15/2020</t>
  </si>
  <si>
    <t>9/16/2020</t>
  </si>
  <si>
    <t>9/17/2020</t>
  </si>
  <si>
    <t>9/18/2020</t>
  </si>
  <si>
    <t>9/21/2020</t>
  </si>
  <si>
    <t>9/22/2020</t>
  </si>
  <si>
    <t>9/23/2020</t>
  </si>
  <si>
    <t>9/24/2020</t>
  </si>
  <si>
    <t>9/25/2020</t>
  </si>
  <si>
    <t>9/28/2020</t>
  </si>
  <si>
    <t>9/29/2020</t>
  </si>
  <si>
    <t>9/30/2020</t>
  </si>
  <si>
    <t>10/1/2020</t>
  </si>
  <si>
    <t>10/2/2020</t>
  </si>
  <si>
    <t>10/5/2020</t>
  </si>
  <si>
    <t>10/6/2020</t>
  </si>
  <si>
    <t>10/7/2020</t>
  </si>
  <si>
    <t>10/8/2020</t>
  </si>
  <si>
    <t>10/9/2020</t>
  </si>
  <si>
    <t>10/12/2020</t>
  </si>
  <si>
    <t>10/13/2020</t>
  </si>
  <si>
    <t>10/14/2020</t>
  </si>
  <si>
    <t>10/15/2020</t>
  </si>
  <si>
    <t>10/16/2020</t>
  </si>
  <si>
    <t>10/19/2020</t>
  </si>
  <si>
    <t>10/20/2020</t>
  </si>
  <si>
    <t>10/21/2020</t>
  </si>
  <si>
    <t>10/22/2020</t>
  </si>
  <si>
    <t>10/23/2020</t>
  </si>
  <si>
    <t>10/26/2020</t>
  </si>
  <si>
    <t>10/27/2020</t>
  </si>
  <si>
    <t>10/28/2020</t>
  </si>
  <si>
    <t>10/29/2020</t>
  </si>
  <si>
    <t>10/30/2020</t>
  </si>
  <si>
    <t>11/2/2020</t>
  </si>
  <si>
    <t>11/3/2020</t>
  </si>
  <si>
    <t>11/4/2020</t>
  </si>
  <si>
    <t>11/5/2020</t>
  </si>
  <si>
    <t>11/6/2020</t>
  </si>
  <si>
    <t>11/9/2020</t>
  </si>
  <si>
    <t>11/10/2020</t>
  </si>
  <si>
    <t>11/12/2020</t>
  </si>
  <si>
    <t>11/13/2020</t>
  </si>
  <si>
    <t>11/16/2020</t>
  </si>
  <si>
    <t>11/17/2020</t>
  </si>
  <si>
    <t>11/18/2020</t>
  </si>
  <si>
    <t>11/19/2020</t>
  </si>
  <si>
    <t>11/20/2020</t>
  </si>
  <si>
    <t>11/23/2020</t>
  </si>
  <si>
    <t>11/24/2020</t>
  </si>
  <si>
    <t>11/25/2020</t>
  </si>
  <si>
    <t>11/27/2020</t>
  </si>
  <si>
    <t>11/30/2020</t>
  </si>
  <si>
    <t>12/1/2020</t>
  </si>
  <si>
    <t>12/2/2020</t>
  </si>
  <si>
    <t>12/3/2020</t>
  </si>
  <si>
    <t>12/4/2020</t>
  </si>
  <si>
    <t>12/7/2020</t>
  </si>
  <si>
    <t>12/8/2020</t>
  </si>
  <si>
    <t>12/9/2020</t>
  </si>
  <si>
    <t>12/10/2020</t>
  </si>
  <si>
    <t>12/11/2020</t>
  </si>
  <si>
    <t>12/14/2020</t>
  </si>
  <si>
    <t>Totals</t>
  </si>
  <si>
    <t>Entire Project</t>
  </si>
  <si>
    <t>Total tickets generated</t>
  </si>
  <si>
    <t>Date</t>
  </si>
  <si>
    <t>SO</t>
  </si>
  <si>
    <t>Field name</t>
  </si>
  <si>
    <t>Contents of field</t>
  </si>
  <si>
    <t>DoW</t>
  </si>
  <si>
    <t>AHT (Min)</t>
  </si>
  <si>
    <t>2020-12-16</t>
  </si>
  <si>
    <t>2020-12-17</t>
  </si>
  <si>
    <t>2020-12-18</t>
  </si>
  <si>
    <t>2020-12-21</t>
  </si>
  <si>
    <t>2020-12-15</t>
  </si>
  <si>
    <t>2020-12-22</t>
  </si>
  <si>
    <t>2020-12-23</t>
  </si>
  <si>
    <t>2020-12-24</t>
  </si>
  <si>
    <t>2020-12-25</t>
  </si>
  <si>
    <t>2020-12-28</t>
  </si>
  <si>
    <t>2020-12-29</t>
  </si>
  <si>
    <t>2020-12-30</t>
  </si>
  <si>
    <t>2020-12-31</t>
  </si>
  <si>
    <t>2021-01-01</t>
  </si>
  <si>
    <t>2021-01-04</t>
  </si>
  <si>
    <t>2021-01-05</t>
  </si>
  <si>
    <t>2021-01-06</t>
  </si>
  <si>
    <t>2021-01-07</t>
  </si>
  <si>
    <t>2021-01-08</t>
  </si>
  <si>
    <t>2021-01-11</t>
  </si>
  <si>
    <t>2021-01-12</t>
  </si>
  <si>
    <t>2021-01-13</t>
  </si>
  <si>
    <t>2021-01-14</t>
  </si>
  <si>
    <t>2021-01-15</t>
  </si>
  <si>
    <t>2021-01-18</t>
  </si>
  <si>
    <t>2021-01-19</t>
  </si>
  <si>
    <t>2021-01-20</t>
  </si>
  <si>
    <t>2021-01-21</t>
  </si>
  <si>
    <t>2021-01-22</t>
  </si>
  <si>
    <t>2021-01-25</t>
  </si>
  <si>
    <t>DOW</t>
  </si>
  <si>
    <t>Extracted date</t>
  </si>
  <si>
    <t>2021-01-26</t>
  </si>
  <si>
    <t>2021-01-27</t>
  </si>
  <si>
    <t>Date event occurred</t>
  </si>
  <si>
    <t>2021-01-28</t>
  </si>
  <si>
    <t>Start date</t>
  </si>
  <si>
    <t>End date</t>
  </si>
  <si>
    <t>Single Day Lookup</t>
  </si>
  <si>
    <t>Date Range Lookup</t>
  </si>
  <si>
    <t>2021-01-29</t>
  </si>
  <si>
    <t>2021-02-02</t>
  </si>
  <si>
    <t>2021-02-01</t>
  </si>
  <si>
    <t>2021-02-03</t>
  </si>
  <si>
    <t>2021-02-04</t>
  </si>
  <si>
    <t>Total Seats</t>
  </si>
  <si>
    <t>% Complete</t>
  </si>
  <si>
    <t>2021-02-05</t>
  </si>
  <si>
    <t>Quick stat</t>
  </si>
  <si>
    <t>2021-02-08</t>
  </si>
  <si>
    <t>2021-02-09</t>
  </si>
  <si>
    <t>2021-02-10</t>
  </si>
  <si>
    <t>2021-02-11</t>
  </si>
  <si>
    <t>2021-02-12</t>
  </si>
  <si>
    <t>2021-02-15</t>
  </si>
  <si>
    <t>2021-02-16</t>
  </si>
  <si>
    <t>2021-02-17</t>
  </si>
  <si>
    <t>2021-02-18</t>
  </si>
  <si>
    <t>2021-02-19</t>
  </si>
  <si>
    <t>2021-02-22</t>
  </si>
  <si>
    <t>2021-02-23</t>
  </si>
  <si>
    <t>2021-02-24</t>
  </si>
  <si>
    <t>2021-02-25</t>
  </si>
  <si>
    <t>2021-02-26</t>
  </si>
  <si>
    <t>2021-03-01</t>
  </si>
  <si>
    <t>2021-03-02</t>
  </si>
  <si>
    <t>2021-03-03</t>
  </si>
  <si>
    <t>2021-03-04</t>
  </si>
  <si>
    <t>2021-03-05</t>
  </si>
  <si>
    <t>2021-03-08</t>
  </si>
  <si>
    <t>2021-03-09</t>
  </si>
  <si>
    <t>Total SvD calls</t>
  </si>
  <si>
    <t>Day of week</t>
  </si>
  <si>
    <t>Weekend day</t>
  </si>
  <si>
    <t>Enter a single date into the field directly below to get results for a single day in the subsequent rows.</t>
  </si>
  <si>
    <t>Enter Start and End dates into the applicable fields below to get results for a date range in the subsequent rows. NOTE: The "End date" cannot be before the "Start Date." Errors will appear if that is true.</t>
  </si>
  <si>
    <t>Impacting event(s)</t>
  </si>
  <si>
    <t>Event</t>
  </si>
  <si>
    <t>Date found on "Events impacting SvD volume"</t>
  </si>
  <si>
    <t>Month</t>
  </si>
  <si>
    <t>Year</t>
  </si>
  <si>
    <t>Chart legend</t>
  </si>
  <si>
    <t>Phase 1</t>
  </si>
  <si>
    <t>Phase 2</t>
  </si>
  <si>
    <t>Phase 3</t>
  </si>
  <si>
    <t>Phase 4</t>
  </si>
  <si>
    <t>TKT Number</t>
  </si>
  <si>
    <t>TKT Source</t>
  </si>
  <si>
    <t>Agent username</t>
  </si>
  <si>
    <t>Does TITLE contain "sed sit", "nisl elit", or "condimentum" - Title</t>
  </si>
  <si>
    <t>Does DESCRIPTION contain "sed sit", "nisl elit", or "condimentum" - Description</t>
  </si>
  <si>
    <t>Does DESCRIPTION or TITLE contain "sed sit", "nisl elit", or "condimentum" - Description</t>
  </si>
  <si>
    <t>Ticket number</t>
  </si>
  <si>
    <t>Ticket lookup</t>
  </si>
  <si>
    <t>Customer</t>
  </si>
  <si>
    <t>Ticket Source</t>
  </si>
  <si>
    <t>Agent notated "sed sit", "nisl elit", or "condimentum"</t>
  </si>
  <si>
    <t>TKT0050567</t>
  </si>
  <si>
    <t>TKT0028259</t>
  </si>
  <si>
    <t>TKT0029469</t>
  </si>
  <si>
    <t>TKT0071447</t>
  </si>
  <si>
    <t>TKT0080411</t>
  </si>
  <si>
    <t>TKT0050184</t>
  </si>
  <si>
    <t>TKT0056114</t>
  </si>
  <si>
    <t>TKT0083473</t>
  </si>
  <si>
    <t>TKT0075421</t>
  </si>
  <si>
    <t>TKT0038757</t>
  </si>
  <si>
    <t>TKT0075808</t>
  </si>
  <si>
    <t>TKT0097799</t>
  </si>
  <si>
    <t>TKT0086522</t>
  </si>
  <si>
    <t>TKT0094886</t>
  </si>
  <si>
    <t>TKT0011615</t>
  </si>
  <si>
    <t>TKT0013555</t>
  </si>
  <si>
    <t>TKT0093255</t>
  </si>
  <si>
    <t>TKT0027903</t>
  </si>
  <si>
    <t>TKT0036760</t>
  </si>
  <si>
    <t>TKT0053422</t>
  </si>
  <si>
    <t>TKT0024667</t>
  </si>
  <si>
    <t>TKT0091256</t>
  </si>
  <si>
    <t>TKT0044477</t>
  </si>
  <si>
    <t>TKT0019319</t>
  </si>
  <si>
    <t>TKT0013243</t>
  </si>
  <si>
    <t>TKT0044782</t>
  </si>
  <si>
    <t>TKT0074535</t>
  </si>
  <si>
    <t>TKT0027604</t>
  </si>
  <si>
    <t>TKT0052830</t>
  </si>
  <si>
    <t>TKT0042742</t>
  </si>
  <si>
    <t>TKT0053213</t>
  </si>
  <si>
    <t>TKT0024419</t>
  </si>
  <si>
    <t>TKT0046720</t>
  </si>
  <si>
    <t>TKT0032785</t>
  </si>
  <si>
    <t>TKT0086883</t>
  </si>
  <si>
    <t>TKT0031297</t>
  </si>
  <si>
    <t>TKT0034851</t>
  </si>
  <si>
    <t>TKT0021201</t>
  </si>
  <si>
    <t>TKT0080231</t>
  </si>
  <si>
    <t>TKT0048479</t>
  </si>
  <si>
    <t>TKT0048808</t>
  </si>
  <si>
    <t>TKT0026535</t>
  </si>
  <si>
    <t>TKT0057117</t>
  </si>
  <si>
    <t>TKT0026364</t>
  </si>
  <si>
    <t>TKT0061658</t>
  </si>
  <si>
    <t>TKT0042664</t>
  </si>
  <si>
    <t>TKT0046450</t>
  </si>
  <si>
    <t>TKT0052459</t>
  </si>
  <si>
    <t>TKT0093590</t>
  </si>
  <si>
    <t>TKT0097664</t>
  </si>
  <si>
    <t>TKT0052474</t>
  </si>
  <si>
    <t>TKT0059469</t>
  </si>
  <si>
    <t>TKT0033424</t>
  </si>
  <si>
    <t>TKT0097966</t>
  </si>
  <si>
    <t>TKT0066310</t>
  </si>
  <si>
    <t>TKT0095439</t>
  </si>
  <si>
    <t>TKT0040288</t>
  </si>
  <si>
    <t>TKT0074847</t>
  </si>
  <si>
    <t>TKT0030734</t>
  </si>
  <si>
    <t>TKT0018375</t>
  </si>
  <si>
    <t>TKT0020293</t>
  </si>
  <si>
    <t>TKT0063975</t>
  </si>
  <si>
    <t>TKT0087281</t>
  </si>
  <si>
    <t>TKT0089672</t>
  </si>
  <si>
    <t>TKT0061776</t>
  </si>
  <si>
    <t>TKT0076280</t>
  </si>
  <si>
    <t>TKT0085993</t>
  </si>
  <si>
    <t>TKT0068444</t>
  </si>
  <si>
    <t>TKT0060589</t>
  </si>
  <si>
    <t>TKT0019948</t>
  </si>
  <si>
    <t>TKT0062164</t>
  </si>
  <si>
    <t>TKT0055821</t>
  </si>
  <si>
    <t>TKT0038622</t>
  </si>
  <si>
    <t>TKT0008191</t>
  </si>
  <si>
    <t>TKT0063145</t>
  </si>
  <si>
    <t>TKT0022737</t>
  </si>
  <si>
    <t>TKT0097446</t>
  </si>
  <si>
    <t>TKT0042931</t>
  </si>
  <si>
    <t>TKT0064543</t>
  </si>
  <si>
    <t>TKT0085570</t>
  </si>
  <si>
    <t>TKT0030245</t>
  </si>
  <si>
    <t>TKT0077832</t>
  </si>
  <si>
    <t>TKT0016191</t>
  </si>
  <si>
    <t>TKT0096834</t>
  </si>
  <si>
    <t>TKT0086630</t>
  </si>
  <si>
    <t>TKT0025418</t>
  </si>
  <si>
    <t>TKT0054962</t>
  </si>
  <si>
    <t>TKT0060974</t>
  </si>
  <si>
    <t>TKT0030180</t>
  </si>
  <si>
    <t>TKT0011658</t>
  </si>
  <si>
    <t>TKT0042419</t>
  </si>
  <si>
    <t>TKT0023381</t>
  </si>
  <si>
    <t>TKT0048682</t>
  </si>
  <si>
    <t>TKT0098181</t>
  </si>
  <si>
    <t>TKT0023886</t>
  </si>
  <si>
    <t>TKT0089919</t>
  </si>
  <si>
    <t>TKT0020675</t>
  </si>
  <si>
    <t>TKT0031846</t>
  </si>
  <si>
    <t>TKT0089489</t>
  </si>
  <si>
    <t>TKT0076404</t>
  </si>
  <si>
    <t>TKT0086318</t>
  </si>
  <si>
    <t>TKT0004587</t>
  </si>
  <si>
    <t>TKT0025355</t>
  </si>
  <si>
    <t>TKT0050476</t>
  </si>
  <si>
    <t>TKT0074285</t>
  </si>
  <si>
    <t>TKT0095148</t>
  </si>
  <si>
    <t>TKT0073269</t>
  </si>
  <si>
    <t>TKT0013873</t>
  </si>
  <si>
    <t>TKT0083953</t>
  </si>
  <si>
    <t>TKT0086967</t>
  </si>
  <si>
    <t>TKT0027595</t>
  </si>
  <si>
    <t>TKT0019509</t>
  </si>
  <si>
    <t>TKT0041580</t>
  </si>
  <si>
    <t>TKT0090312</t>
  </si>
  <si>
    <t>TKT0053918</t>
  </si>
  <si>
    <t>TKT0032254</t>
  </si>
  <si>
    <t>TKT0025357</t>
  </si>
  <si>
    <t>TKT0063126</t>
  </si>
  <si>
    <t>TKT0089395</t>
  </si>
  <si>
    <t>TKT0012758</t>
  </si>
  <si>
    <t>TKT0082453</t>
  </si>
  <si>
    <t>TKT0051435</t>
  </si>
  <si>
    <t>TKT0073598</t>
  </si>
  <si>
    <t>TKT0011218</t>
  </si>
  <si>
    <t>TKT0022336</t>
  </si>
  <si>
    <t>TKT0016481</t>
  </si>
  <si>
    <t>TKT0035497</t>
  </si>
  <si>
    <t>TKT0056833</t>
  </si>
  <si>
    <t>TKT0035558</t>
  </si>
  <si>
    <t>TKT0061184</t>
  </si>
  <si>
    <t>TKT0051270</t>
  </si>
  <si>
    <t>TKT0082699</t>
  </si>
  <si>
    <t>TKT0085465</t>
  </si>
  <si>
    <t>TKT0061326</t>
  </si>
  <si>
    <t>TKT0044317</t>
  </si>
  <si>
    <t>TKT0080617</t>
  </si>
  <si>
    <t>TKT0029379</t>
  </si>
  <si>
    <t>TKT0056844</t>
  </si>
  <si>
    <t>TKT0042439</t>
  </si>
  <si>
    <t>TKT0012656</t>
  </si>
  <si>
    <t>TKT0094771</t>
  </si>
  <si>
    <t>TKT0096681</t>
  </si>
  <si>
    <t>TKT0036126</t>
  </si>
  <si>
    <t>TKT0050414</t>
  </si>
  <si>
    <t>TKT0060828</t>
  </si>
  <si>
    <t>TKT0040820</t>
  </si>
  <si>
    <t>TKT0057395</t>
  </si>
  <si>
    <t>TKT0082420</t>
  </si>
  <si>
    <t>TKT0073539</t>
  </si>
  <si>
    <t>TKT0021194</t>
  </si>
  <si>
    <t>TKT0083326</t>
  </si>
  <si>
    <t>TKT0082179</t>
  </si>
  <si>
    <t>TKT0050589</t>
  </si>
  <si>
    <t>TKT0003177</t>
  </si>
  <si>
    <t>TKT0088431</t>
  </si>
  <si>
    <t>TKT0013286</t>
  </si>
  <si>
    <t>TKT0030302</t>
  </si>
  <si>
    <t>TKT0046743</t>
  </si>
  <si>
    <t>TKT0049883</t>
  </si>
  <si>
    <t>TKT0040455</t>
  </si>
  <si>
    <t>TKT0020292</t>
  </si>
  <si>
    <t>TKT0069809</t>
  </si>
  <si>
    <t>TKT0039868</t>
  </si>
  <si>
    <t>TKT0024221</t>
  </si>
  <si>
    <t>TKT0089943</t>
  </si>
  <si>
    <t>TKT0078153</t>
  </si>
  <si>
    <t>TKT0095262</t>
  </si>
  <si>
    <t>TKT0037283</t>
  </si>
  <si>
    <t>TKT0067757</t>
  </si>
  <si>
    <t>TKT0079757</t>
  </si>
  <si>
    <t>TKT0090589</t>
  </si>
  <si>
    <t>TKT0090192</t>
  </si>
  <si>
    <t>TKT0080830</t>
  </si>
  <si>
    <t>TKT0024764</t>
  </si>
  <si>
    <t>TKT0016785</t>
  </si>
  <si>
    <t>TKT0085489</t>
  </si>
  <si>
    <t>TKT0070914</t>
  </si>
  <si>
    <t>TKT0058818</t>
  </si>
  <si>
    <t>TKT0075296</t>
  </si>
  <si>
    <t>TKT0033660</t>
  </si>
  <si>
    <t>TKT0014726</t>
  </si>
  <si>
    <t>TKT0019442</t>
  </si>
  <si>
    <t>TKT0025553</t>
  </si>
  <si>
    <t>TKT0076564</t>
  </si>
  <si>
    <t>TKT0027746</t>
  </si>
  <si>
    <t>TKT0098703</t>
  </si>
  <si>
    <t>TKT0044942</t>
  </si>
  <si>
    <t>TKT0064793</t>
  </si>
  <si>
    <t>TKT0071994</t>
  </si>
  <si>
    <t>TKT0094385</t>
  </si>
  <si>
    <t>TKT0057298</t>
  </si>
  <si>
    <t>TKT0061801</t>
  </si>
  <si>
    <t>TKT0058196</t>
  </si>
  <si>
    <t>TKT0014906</t>
  </si>
  <si>
    <t>TKT0075305</t>
  </si>
  <si>
    <t>TKT0073663</t>
  </si>
  <si>
    <t>TKT0043239</t>
  </si>
  <si>
    <t>TKT0033668</t>
  </si>
  <si>
    <t>TKT0060809</t>
  </si>
  <si>
    <t>TKT0054775</t>
  </si>
  <si>
    <t>TKT0066601</t>
  </si>
  <si>
    <t>TKT0041939</t>
  </si>
  <si>
    <t>TKT0078117</t>
  </si>
  <si>
    <t>TKT0075738</t>
  </si>
  <si>
    <t>TKT0099545</t>
  </si>
  <si>
    <t>TKT0045631</t>
  </si>
  <si>
    <t>TKT0035847</t>
  </si>
  <si>
    <t>TKT0044692</t>
  </si>
  <si>
    <t>TKT0079816</t>
  </si>
  <si>
    <t>TKT0053307</t>
  </si>
  <si>
    <t>TKT0010497</t>
  </si>
  <si>
    <t>TKT0028963</t>
  </si>
  <si>
    <t>TKT0079710</t>
  </si>
  <si>
    <t>TKT0095652</t>
  </si>
  <si>
    <t>TKT0036105</t>
  </si>
  <si>
    <t>TKT0065295</t>
  </si>
  <si>
    <t>TKT0087761</t>
  </si>
  <si>
    <t>TKT0090829</t>
  </si>
  <si>
    <t>TKT0030644</t>
  </si>
  <si>
    <t>TKT0076774</t>
  </si>
  <si>
    <t>TKT0093366</t>
  </si>
  <si>
    <t>TKT0081625</t>
  </si>
  <si>
    <t>TKT0076338</t>
  </si>
  <si>
    <t>TKT0025495</t>
  </si>
  <si>
    <t>TKT0071416</t>
  </si>
  <si>
    <t>TKT0009604</t>
  </si>
  <si>
    <t>TKT0026309</t>
  </si>
  <si>
    <t>TKT0076486</t>
  </si>
  <si>
    <t>TKT0056789</t>
  </si>
  <si>
    <t>TKT0099449</t>
  </si>
  <si>
    <t>TKT0024413</t>
  </si>
  <si>
    <t>TKT0029401</t>
  </si>
  <si>
    <t>TKT0094636</t>
  </si>
  <si>
    <t>TKT0069417</t>
  </si>
  <si>
    <t>TKT0090327</t>
  </si>
  <si>
    <t>TKT0031366</t>
  </si>
  <si>
    <t>TKT0063842</t>
  </si>
  <si>
    <t>TKT0010101</t>
  </si>
  <si>
    <t>TKT0034472</t>
  </si>
  <si>
    <t>TKT0069607</t>
  </si>
  <si>
    <t>TKT0043732</t>
  </si>
  <si>
    <t>TKT0016561</t>
  </si>
  <si>
    <t>TKT0081112</t>
  </si>
  <si>
    <t>TKT0065145</t>
  </si>
  <si>
    <t>TKT0087662</t>
  </si>
  <si>
    <t>TKT0038162</t>
  </si>
  <si>
    <t>TKT0017671</t>
  </si>
  <si>
    <t>TKT0017275</t>
  </si>
  <si>
    <t>TKT0008614</t>
  </si>
  <si>
    <t>TKT0037027</t>
  </si>
  <si>
    <t>TKT0016184</t>
  </si>
  <si>
    <t>TKT0081481</t>
  </si>
  <si>
    <t>TKT0064317</t>
  </si>
  <si>
    <t>TKT0094695</t>
  </si>
  <si>
    <t>TKT0080242</t>
  </si>
  <si>
    <t>TKT0087322</t>
  </si>
  <si>
    <t>TKT0056534</t>
  </si>
  <si>
    <t>TKT0017456</t>
  </si>
  <si>
    <t>TKT0073273</t>
  </si>
  <si>
    <t>TKT0089158</t>
  </si>
  <si>
    <t>TKT0054862</t>
  </si>
  <si>
    <t>TKT0029660</t>
  </si>
  <si>
    <t>TKT0086886</t>
  </si>
  <si>
    <t>TKT0014696</t>
  </si>
  <si>
    <t>TKT0038845</t>
  </si>
  <si>
    <t>TKT0069550</t>
  </si>
  <si>
    <t>TKT0047755</t>
  </si>
  <si>
    <t>TKT0048427</t>
  </si>
  <si>
    <t>TKT0080394</t>
  </si>
  <si>
    <t>TKT0064472</t>
  </si>
  <si>
    <t>TKT0050737</t>
  </si>
  <si>
    <t>TKT0062701</t>
  </si>
  <si>
    <t>TKT0010547</t>
  </si>
  <si>
    <t>TKT0054625</t>
  </si>
  <si>
    <t>TKT0059272</t>
  </si>
  <si>
    <t>TKT0076897</t>
  </si>
  <si>
    <t>TKT0080428</t>
  </si>
  <si>
    <t>TKT0049124</t>
  </si>
  <si>
    <t>TKT0071278</t>
  </si>
  <si>
    <t>TKT0025137</t>
  </si>
  <si>
    <t>TKT0048818</t>
  </si>
  <si>
    <t>TKT0076319</t>
  </si>
  <si>
    <t>TKT0025668</t>
  </si>
  <si>
    <t>TKT0036902</t>
  </si>
  <si>
    <t>TKT0079773</t>
  </si>
  <si>
    <t>TKT0054644</t>
  </si>
  <si>
    <t>TKT0098865</t>
  </si>
  <si>
    <t>TKT0071401</t>
  </si>
  <si>
    <t>TKT0097893</t>
  </si>
  <si>
    <t>TKT0021267</t>
  </si>
  <si>
    <t>TKT0068877</t>
  </si>
  <si>
    <t>TKT0066354</t>
  </si>
  <si>
    <t>TKT0031956</t>
  </si>
  <si>
    <t>TKT0033526</t>
  </si>
  <si>
    <t>TKT0042435</t>
  </si>
  <si>
    <t>TKT0068226</t>
  </si>
  <si>
    <t>TKT0027343</t>
  </si>
  <si>
    <t>TKT0065673</t>
  </si>
  <si>
    <t>TKT0075835</t>
  </si>
  <si>
    <t>TKT0030773</t>
  </si>
  <si>
    <t>TKT0093472</t>
  </si>
  <si>
    <t>TKT0010151</t>
  </si>
  <si>
    <t>TKT0017529</t>
  </si>
  <si>
    <t>TKT0094912</t>
  </si>
  <si>
    <t>TKT0029283</t>
  </si>
  <si>
    <t>TKT0013213</t>
  </si>
  <si>
    <t>TKT0057190</t>
  </si>
  <si>
    <t>TKT0025977</t>
  </si>
  <si>
    <t>TKT0028519</t>
  </si>
  <si>
    <t>TKT0035637</t>
  </si>
  <si>
    <t>TKT0016720</t>
  </si>
  <si>
    <t>TKT0017660</t>
  </si>
  <si>
    <t>TKT0091730</t>
  </si>
  <si>
    <t>TKT0047588</t>
  </si>
  <si>
    <t>TKT0095915</t>
  </si>
  <si>
    <t>TKT0099923</t>
  </si>
  <si>
    <t>TKT0075185</t>
  </si>
  <si>
    <t>TKT0091241</t>
  </si>
  <si>
    <t>TKT0086196</t>
  </si>
  <si>
    <t>TKT0024683</t>
  </si>
  <si>
    <t>TKT0089527</t>
  </si>
  <si>
    <t>TKT0032678</t>
  </si>
  <si>
    <t>TKT0095144</t>
  </si>
  <si>
    <t>TKT0084058</t>
  </si>
  <si>
    <t>TKT0090597</t>
  </si>
  <si>
    <t>TKT0087543</t>
  </si>
  <si>
    <t>TKT0077541</t>
  </si>
  <si>
    <t>TKT0097630</t>
  </si>
  <si>
    <t>TKT0081141</t>
  </si>
  <si>
    <t>TKT0078676</t>
  </si>
  <si>
    <t>TKT0098836</t>
  </si>
  <si>
    <t>TKT0076393</t>
  </si>
  <si>
    <t>TKT0014745</t>
  </si>
  <si>
    <t>TKT0034141</t>
  </si>
  <si>
    <t>TKT0039958</t>
  </si>
  <si>
    <t>TKT0096740</t>
  </si>
  <si>
    <t>TKT0013775</t>
  </si>
  <si>
    <t>TKT0030675</t>
  </si>
  <si>
    <t>TKT0017650</t>
  </si>
  <si>
    <t>TKT0085657</t>
  </si>
  <si>
    <t>TKT0025899</t>
  </si>
  <si>
    <t>TKT0049474</t>
  </si>
  <si>
    <t>TKT0028425</t>
  </si>
  <si>
    <t>TKT0079130</t>
  </si>
  <si>
    <t>TKT0020512</t>
  </si>
  <si>
    <t>TKT0094136</t>
  </si>
  <si>
    <t>TKT0033512</t>
  </si>
  <si>
    <t>TKT0094417</t>
  </si>
  <si>
    <t>TKT0046979</t>
  </si>
  <si>
    <t>TKT0087904</t>
  </si>
  <si>
    <t>TKT0017814</t>
  </si>
  <si>
    <t>TKT0027296</t>
  </si>
  <si>
    <t>TKT0075786</t>
  </si>
  <si>
    <t>TKT0041422</t>
  </si>
  <si>
    <t>TKT0074115</t>
  </si>
  <si>
    <t>TKT0097780</t>
  </si>
  <si>
    <t>TKT0046299</t>
  </si>
  <si>
    <t>TKT0063432</t>
  </si>
  <si>
    <t>TKT0079496</t>
  </si>
  <si>
    <t>TKT0061913</t>
  </si>
  <si>
    <t>TKT0054150</t>
  </si>
  <si>
    <t>TKT0012777</t>
  </si>
  <si>
    <t>TKT0068368</t>
  </si>
  <si>
    <t>TKT0056211</t>
  </si>
  <si>
    <t>TKT0019765</t>
  </si>
  <si>
    <t>TKT0032411</t>
  </si>
  <si>
    <t>TKT0076823</t>
  </si>
  <si>
    <t>TKT0083559</t>
  </si>
  <si>
    <t>TKT0022993</t>
  </si>
  <si>
    <t>TKT0031400</t>
  </si>
  <si>
    <t>TKT0051390</t>
  </si>
  <si>
    <t>TKT0055749</t>
  </si>
  <si>
    <t>TKT0017979</t>
  </si>
  <si>
    <t>TKT0046856</t>
  </si>
  <si>
    <t>TKT0099937</t>
  </si>
  <si>
    <t>TKT0076867</t>
  </si>
  <si>
    <t>TKT0083831</t>
  </si>
  <si>
    <t>TKT0056830</t>
  </si>
  <si>
    <t>TKT0084119</t>
  </si>
  <si>
    <t>TKT0089861</t>
  </si>
  <si>
    <t>TKT0049690</t>
  </si>
  <si>
    <t>TKT0063678</t>
  </si>
  <si>
    <t>TKT0095453</t>
  </si>
  <si>
    <t>TKT0088640</t>
  </si>
  <si>
    <t>TKT0058981</t>
  </si>
  <si>
    <t>TKT0051903</t>
  </si>
  <si>
    <t>TKT0042945</t>
  </si>
  <si>
    <t>TKT0092990</t>
  </si>
  <si>
    <t>TKT0083244</t>
  </si>
  <si>
    <t>TKT0067961</t>
  </si>
  <si>
    <t>TKT0026767</t>
  </si>
  <si>
    <t>TKT0090776</t>
  </si>
  <si>
    <t>TKT0019858</t>
  </si>
  <si>
    <t>TKT0093300</t>
  </si>
  <si>
    <t>TKT0095433</t>
  </si>
  <si>
    <t>TKT0032311</t>
  </si>
  <si>
    <t>TKT0010307</t>
  </si>
  <si>
    <t>TKT0072159</t>
  </si>
  <si>
    <t>TKT0044695</t>
  </si>
  <si>
    <t>TKT0068964</t>
  </si>
  <si>
    <t>TKT0024960</t>
  </si>
  <si>
    <t>TKT0018729</t>
  </si>
  <si>
    <t>TKT0013324</t>
  </si>
  <si>
    <t>TKT0055717</t>
  </si>
  <si>
    <t>TKT0064169</t>
  </si>
  <si>
    <t>TKT0013203</t>
  </si>
  <si>
    <t>TKT0056205</t>
  </si>
  <si>
    <t>TKT0057726</t>
  </si>
  <si>
    <t>TKT0059141</t>
  </si>
  <si>
    <t>TKT0041861</t>
  </si>
  <si>
    <t>TKT0076665</t>
  </si>
  <si>
    <t>TKT0085416</t>
  </si>
  <si>
    <t>TKT0091918</t>
  </si>
  <si>
    <t>TKT0062714</t>
  </si>
  <si>
    <t>TKT0017927</t>
  </si>
  <si>
    <t>TKT0088443</t>
  </si>
  <si>
    <t>TKT0037767</t>
  </si>
  <si>
    <t>TKT0032629</t>
  </si>
  <si>
    <t>TKT0056832</t>
  </si>
  <si>
    <t>TKT0068313</t>
  </si>
  <si>
    <t>TKT0066301</t>
  </si>
  <si>
    <t>TKT0079413</t>
  </si>
  <si>
    <t>TKT0040854</t>
  </si>
  <si>
    <t>TKT0013835</t>
  </si>
  <si>
    <t>TKT0024769</t>
  </si>
  <si>
    <t>TKT0037947</t>
  </si>
  <si>
    <t>TKT0021533</t>
  </si>
  <si>
    <t>TKT0050167</t>
  </si>
  <si>
    <t>TKT0031952</t>
  </si>
  <si>
    <t>TKT0073710</t>
  </si>
  <si>
    <t>TKT0099593</t>
  </si>
  <si>
    <t>TKT0024862</t>
  </si>
  <si>
    <t>TKT0073105</t>
  </si>
  <si>
    <t>TKT0075458</t>
  </si>
  <si>
    <t>TKT0045414</t>
  </si>
  <si>
    <t>TKT0095658</t>
  </si>
  <si>
    <t>TKT0064406</t>
  </si>
  <si>
    <t>TKT0015206</t>
  </si>
  <si>
    <t>TKT0044913</t>
  </si>
  <si>
    <t>TKT0077531</t>
  </si>
  <si>
    <t>TKT0037132</t>
  </si>
  <si>
    <t>TKT0075291</t>
  </si>
  <si>
    <t>TKT0020387</t>
  </si>
  <si>
    <t>TKT0068011</t>
  </si>
  <si>
    <t>TKT0092306</t>
  </si>
  <si>
    <t>TKT0069237</t>
  </si>
  <si>
    <t>TKT0039481</t>
  </si>
  <si>
    <t>TKT0092626</t>
  </si>
  <si>
    <t>TKT0032934</t>
  </si>
  <si>
    <t>TKT0065628</t>
  </si>
  <si>
    <t>TKT0045716</t>
  </si>
  <si>
    <t>TKT0098699</t>
  </si>
  <si>
    <t>TKT0091845</t>
  </si>
  <si>
    <t>TKT0070646</t>
  </si>
  <si>
    <t>TKT0054732</t>
  </si>
  <si>
    <t>TKT0069627</t>
  </si>
  <si>
    <t>TKT0081307</t>
  </si>
  <si>
    <t>TKT0041578</t>
  </si>
  <si>
    <t>TKT0036633</t>
  </si>
  <si>
    <t>TKT0082501</t>
  </si>
  <si>
    <t>TKT0033822</t>
  </si>
  <si>
    <t>TKT0015989</t>
  </si>
  <si>
    <t>TKT0098274</t>
  </si>
  <si>
    <t>TKT0026511</t>
  </si>
  <si>
    <t>TKT0091323</t>
  </si>
  <si>
    <t>TKT0005511</t>
  </si>
  <si>
    <t>TKT0027112</t>
  </si>
  <si>
    <t>TKT0068577</t>
  </si>
  <si>
    <t>TKT0060591</t>
  </si>
  <si>
    <t>TKT0086505</t>
  </si>
  <si>
    <t>TKT0060370</t>
  </si>
  <si>
    <t>TKT0059887</t>
  </si>
  <si>
    <t>TKT0097606</t>
  </si>
  <si>
    <t>TKT0031664</t>
  </si>
  <si>
    <t>TKT0061101</t>
  </si>
  <si>
    <t>TKT0089789</t>
  </si>
  <si>
    <t>TKT0033409</t>
  </si>
  <si>
    <t>TKT0015455</t>
  </si>
  <si>
    <t>TKT0072779</t>
  </si>
  <si>
    <t>TKT0018173</t>
  </si>
  <si>
    <t>TKT0018188</t>
  </si>
  <si>
    <t>TKT0061648</t>
  </si>
  <si>
    <t>TKT0038183</t>
  </si>
  <si>
    <t>TKT0063306</t>
  </si>
  <si>
    <t>TKT0040804</t>
  </si>
  <si>
    <t>TKT0061360</t>
  </si>
  <si>
    <t>TKT0086456</t>
  </si>
  <si>
    <t>TKT0085600</t>
  </si>
  <si>
    <t>TKT0064588</t>
  </si>
  <si>
    <t>TKT0049764</t>
  </si>
  <si>
    <t>TKT0086150</t>
  </si>
  <si>
    <t>TKT0018167</t>
  </si>
  <si>
    <t>TKT0021515</t>
  </si>
  <si>
    <t>TKT0063143</t>
  </si>
  <si>
    <t>atrower0@amazon.de</t>
  </si>
  <si>
    <t>awainwright1@nifty.com</t>
  </si>
  <si>
    <t>mnutter2@google.com</t>
  </si>
  <si>
    <t>ajeayes3@unicef.org</t>
  </si>
  <si>
    <t>mshiel4@yellowbook.com</t>
  </si>
  <si>
    <t>kdoeg5@skype.com</t>
  </si>
  <si>
    <t>jnorton6@woothemes.com</t>
  </si>
  <si>
    <t>csuche7@boston.com</t>
  </si>
  <si>
    <t>mcarslaw8@php.net</t>
  </si>
  <si>
    <t>dminmagh9@ft.com</t>
  </si>
  <si>
    <t>ehullanda@dot.gov</t>
  </si>
  <si>
    <t>mleideckerb@seesaa.net</t>
  </si>
  <si>
    <t>ebroadhurstc@icq.com</t>
  </si>
  <si>
    <t>jschrird@free.fr</t>
  </si>
  <si>
    <t>gbachse@theglobeandmail.com</t>
  </si>
  <si>
    <t>yatkinf@ucoz.ru</t>
  </si>
  <si>
    <t>mcaffertyh@google.cn</t>
  </si>
  <si>
    <t>ppetteti@abc.net.au</t>
  </si>
  <si>
    <t>hmustillj@homestead.com</t>
  </si>
  <si>
    <t>gstollenk@xing.com</t>
  </si>
  <si>
    <t>rleakl@hubpages.com</t>
  </si>
  <si>
    <t>dlinebargerm@tinypic.com</t>
  </si>
  <si>
    <t>fkoppelmannn@telegraph.co.uk</t>
  </si>
  <si>
    <t>stemperleyo@marketwatch.com</t>
  </si>
  <si>
    <t>rledgerp@hc360.com</t>
  </si>
  <si>
    <t>qsawfordq@yandex.ru</t>
  </si>
  <si>
    <t>yrubrar@yandex.ru</t>
  </si>
  <si>
    <t>schuckt@usnews.com</t>
  </si>
  <si>
    <t>pebbittu@t.co</t>
  </si>
  <si>
    <t>bvalentiv@wired.com</t>
  </si>
  <si>
    <t>mclapsonw@mlb.com</t>
  </si>
  <si>
    <t>mgavriellix@google.co.uk</t>
  </si>
  <si>
    <t>nconnechyz@hp.com</t>
  </si>
  <si>
    <t>rmordue10@lycos.com</t>
  </si>
  <si>
    <t>omcglashan11@skype.com</t>
  </si>
  <si>
    <t>croome12@hao123.com</t>
  </si>
  <si>
    <t>asillito14@patch.com</t>
  </si>
  <si>
    <t>mdavydkov16@independent.co.uk</t>
  </si>
  <si>
    <t>etwidell17@canalblog.com</t>
  </si>
  <si>
    <t>goffin18@t-online.de</t>
  </si>
  <si>
    <t>hfilyukov19@linkedin.com</t>
  </si>
  <si>
    <t>bmcaloren1a@dedecms.com</t>
  </si>
  <si>
    <t>atowson1b@vkontakte.ru</t>
  </si>
  <si>
    <t>lgreeveson1c@google.co.uk</t>
  </si>
  <si>
    <t>kdigiacomettino1d@bravesites.com</t>
  </si>
  <si>
    <t>msimeoli1e@hhs.gov</t>
  </si>
  <si>
    <t>handrich1f@tumblr.com</t>
  </si>
  <si>
    <t>wdavidovitz1g@harvard.edu</t>
  </si>
  <si>
    <t>laddams1h@chicagotribune.com</t>
  </si>
  <si>
    <t>acrankhorn1i@businesswire.com</t>
  </si>
  <si>
    <t>kmcmenamy1j@w3.org</t>
  </si>
  <si>
    <t>idumper1k@canalblog.com</t>
  </si>
  <si>
    <t>mruslen1l@unicef.org</t>
  </si>
  <si>
    <t>raluard1m@washingtonpost.com</t>
  </si>
  <si>
    <t>sionnidis1o@hc360.com</t>
  </si>
  <si>
    <t>rhaggleton1p@tinyurl.com</t>
  </si>
  <si>
    <t>upitman1q@bloomberg.com</t>
  </si>
  <si>
    <t>ltorrent1s@dyndns.org</t>
  </si>
  <si>
    <t>bmccook1t@youku.com</t>
  </si>
  <si>
    <t>icoom1u@scientificamerican.com</t>
  </si>
  <si>
    <t>nmacgorman1v@loc.gov</t>
  </si>
  <si>
    <t>bstait1w@i2i.jp</t>
  </si>
  <si>
    <t>bbrackstone1x@clickbank.net</t>
  </si>
  <si>
    <t>rdowson1y@jiathis.com</t>
  </si>
  <si>
    <t>pcottisford1z@economist.com</t>
  </si>
  <si>
    <t>veverix20@histats.com</t>
  </si>
  <si>
    <t>lclash21@google.nl</t>
  </si>
  <si>
    <t>larchdeacon22@networksolutions.com</t>
  </si>
  <si>
    <t>dbreach23@odnoklassniki.ru</t>
  </si>
  <si>
    <t>raymerich24@noaa.gov</t>
  </si>
  <si>
    <t>sclynman25@webnode.com</t>
  </si>
  <si>
    <t>csherry26@xing.com</t>
  </si>
  <si>
    <t>jantley27@nbcnews.com</t>
  </si>
  <si>
    <t>kterrelly28@infoseek.co.jp</t>
  </si>
  <si>
    <t>rnorthcott29@dedecms.com</t>
  </si>
  <si>
    <t>aworsnap2a@princeton.edu</t>
  </si>
  <si>
    <t>lsherebrook2b@example.com</t>
  </si>
  <si>
    <t>gstowte2c@sciencedaily.com</t>
  </si>
  <si>
    <t>koteague2d@networkadvertising.org</t>
  </si>
  <si>
    <t>halexander2e@google.cn</t>
  </si>
  <si>
    <t>gpietasch2g@desdev.cn</t>
  </si>
  <si>
    <t>jnorcliffe2h@usgs.gov</t>
  </si>
  <si>
    <t>fsigfrid2i@themeforest.net</t>
  </si>
  <si>
    <t>mblodg2j@fc2.com</t>
  </si>
  <si>
    <t>cpetley2k@google.cn</t>
  </si>
  <si>
    <t>sossenna2m@slideshare.net</t>
  </si>
  <si>
    <t>rkuhnhardt2n@chron.com</t>
  </si>
  <si>
    <t>riggulden2o@over-blog.com</t>
  </si>
  <si>
    <t>dmeachem2p@mtv.com</t>
  </si>
  <si>
    <t>sizac2q@seattletimes.com</t>
  </si>
  <si>
    <t>goram2s@hud.gov</t>
  </si>
  <si>
    <t>lstollwerck2t@archive.org</t>
  </si>
  <si>
    <t>tbroggio2u@google.nl</t>
  </si>
  <si>
    <t>cwermerling2w@livejournal.com</t>
  </si>
  <si>
    <t>wjakoub2x@wikia.com</t>
  </si>
  <si>
    <t>ptootal2y@unicef.org</t>
  </si>
  <si>
    <t>ovedishchev2z@berkeley.edu</t>
  </si>
  <si>
    <t>thatchette30@foxnews.com</t>
  </si>
  <si>
    <t>tdews31@state.tx.us</t>
  </si>
  <si>
    <t>lrunnicles32@purevolume.com</t>
  </si>
  <si>
    <t>gsoftley33@who.int</t>
  </si>
  <si>
    <t>kferreras34@domainmarket.com</t>
  </si>
  <si>
    <t>whonsch35@parallels.com</t>
  </si>
  <si>
    <t>rmacneillie36@moonfruit.com</t>
  </si>
  <si>
    <t>pdamato37@homestead.com</t>
  </si>
  <si>
    <t>rmcroberts39@hc360.com</t>
  </si>
  <si>
    <t>tmarieton3a@webs.com</t>
  </si>
  <si>
    <t>radamovsky3c@stumbleupon.com</t>
  </si>
  <si>
    <t>naskaw3d@aboutads.info</t>
  </si>
  <si>
    <t>ageorgius3e@wired.com</t>
  </si>
  <si>
    <t>aglanert3f@netlog.com</t>
  </si>
  <si>
    <t>kkezar3g@cbslocal.com</t>
  </si>
  <si>
    <t>borudden3h@google.cn</t>
  </si>
  <si>
    <t>aheeps3i@slate.com</t>
  </si>
  <si>
    <t>mgull3j@jimdo.com</t>
  </si>
  <si>
    <t>lfawssett3l@tuttocitta.it</t>
  </si>
  <si>
    <t>mmerit3m@gizmodo.com</t>
  </si>
  <si>
    <t>nlimon3n@discovery.com</t>
  </si>
  <si>
    <t>hwellwood3o@arstechnica.com</t>
  </si>
  <si>
    <t>bpittem3p@360.cn</t>
  </si>
  <si>
    <t>mhaggleton3q@booking.com</t>
  </si>
  <si>
    <t>lfotherby3r@yellowpages.com</t>
  </si>
  <si>
    <t>kgow3s@indiatimes.com</t>
  </si>
  <si>
    <t>acongreave3t@theatlantic.com</t>
  </si>
  <si>
    <t>rchatelet3u@mozilla.org</t>
  </si>
  <si>
    <t>gpaff3v@phoca.cz</t>
  </si>
  <si>
    <t>bedler3y@chron.com</t>
  </si>
  <si>
    <t>mlambirth3z@mediafire.com</t>
  </si>
  <si>
    <t>adashwood40@mozilla.org</t>
  </si>
  <si>
    <t>bhuffa41@soup.io</t>
  </si>
  <si>
    <t>rlonsdale42@washingtonpost.com</t>
  </si>
  <si>
    <t>rdemichetti43@washingtonpost.com</t>
  </si>
  <si>
    <t>lcainey44@list-manage.com</t>
  </si>
  <si>
    <t>geversfield45@blinklist.com</t>
  </si>
  <si>
    <t>kvasser46@smh.com.au</t>
  </si>
  <si>
    <t>jmaciver47@trellian.com</t>
  </si>
  <si>
    <t>acrinidge48@tmall.com</t>
  </si>
  <si>
    <t>sjoskowicz49@furl.net</t>
  </si>
  <si>
    <t>dmcgurgan4a@nytimes.com</t>
  </si>
  <si>
    <t>aaristide4b@github.com</t>
  </si>
  <si>
    <t>mletts4c@rediff.com</t>
  </si>
  <si>
    <t>mdaveran4e@blogs.com</t>
  </si>
  <si>
    <t>riron4f@indiegogo.com</t>
  </si>
  <si>
    <t>bbulloch4h@gov.uk</t>
  </si>
  <si>
    <t>ccoase4i@symantec.com</t>
  </si>
  <si>
    <t>mclaiden4j@jimdo.com</t>
  </si>
  <si>
    <t>tgearing4k@hhs.gov</t>
  </si>
  <si>
    <t>shamill4m@booking.com</t>
  </si>
  <si>
    <t>ogoundrill4n@intel.com</t>
  </si>
  <si>
    <t>dstiven4o@engadget.com</t>
  </si>
  <si>
    <t>slazenby4p@foxnews.com</t>
  </si>
  <si>
    <t>mgoatcher4q@aboutads.info</t>
  </si>
  <si>
    <t>kscathard4r@rakuten.co.jp</t>
  </si>
  <si>
    <t>msamweyes4s@washingtonpost.com</t>
  </si>
  <si>
    <t>glewty4t@forbes.com</t>
  </si>
  <si>
    <t>sdrinkhall4u@cdc.gov</t>
  </si>
  <si>
    <t>hbroggelli4v@alexa.com</t>
  </si>
  <si>
    <t>clindner4w@1688.com</t>
  </si>
  <si>
    <t>jheal4x@google.ru</t>
  </si>
  <si>
    <t>lbarosch4y@clickbank.net</t>
  </si>
  <si>
    <t>hettels4z@eepurl.com</t>
  </si>
  <si>
    <t>keatttok50@topsy.com</t>
  </si>
  <si>
    <t>dwardington51@g.co</t>
  </si>
  <si>
    <t>rpottes52@sbwire.com</t>
  </si>
  <si>
    <t>keburne53@state.tx.us</t>
  </si>
  <si>
    <t>abaguley54@usgs.gov</t>
  </si>
  <si>
    <t>rbirtle55@1688.com</t>
  </si>
  <si>
    <t>ccleft56@tiny.cc</t>
  </si>
  <si>
    <t>soxenbury57@yahoo.co.jp</t>
  </si>
  <si>
    <t>sgianninotti58@nationalgeographic.com</t>
  </si>
  <si>
    <t>kdignon59@cornell.edu</t>
  </si>
  <si>
    <t>bcastellan5a@gmpg.org</t>
  </si>
  <si>
    <t>pdemonge5b@howstuffworks.com</t>
  </si>
  <si>
    <t>selliot5c@china.com.cn</t>
  </si>
  <si>
    <t>ncallar5d@java.com</t>
  </si>
  <si>
    <t>mfaithorn5e@123-reg.co.uk</t>
  </si>
  <si>
    <t>bmurrhaupt5f@dedecms.com</t>
  </si>
  <si>
    <t>ebuckney5g@tumblr.com</t>
  </si>
  <si>
    <t>jwennam5h@freewebs.com</t>
  </si>
  <si>
    <t>bkovacs5i@last.fm</t>
  </si>
  <si>
    <t>rmcmechan5j@indiegogo.com</t>
  </si>
  <si>
    <t>ldevile5k@paypal.com</t>
  </si>
  <si>
    <t>mgrady5l@arizona.edu</t>
  </si>
  <si>
    <t>hessam5m@jiathis.com</t>
  </si>
  <si>
    <t>jcutmare5n@angelfire.com</t>
  </si>
  <si>
    <t>sfuggle5o@quantcast.com</t>
  </si>
  <si>
    <t>mlibbey5p@whitehouse.gov</t>
  </si>
  <si>
    <t>lmountlow5q@studiopress.com</t>
  </si>
  <si>
    <t>bengel5r@privacy.gov.au</t>
  </si>
  <si>
    <t>jwingar5t@nps.gov</t>
  </si>
  <si>
    <t>djaffra5u@goo.ne.jp</t>
  </si>
  <si>
    <t>dcarabine5v@upenn.edu</t>
  </si>
  <si>
    <t>rphipardshears5w@disqus.com</t>
  </si>
  <si>
    <t>zconachie5x@nhs.uk</t>
  </si>
  <si>
    <t>sgoldster5y@ow.ly</t>
  </si>
  <si>
    <t>fmaile5z@mlb.com</t>
  </si>
  <si>
    <t>ebizzey60@indiatimes.com</t>
  </si>
  <si>
    <t>sklemke61@washington.edu</t>
  </si>
  <si>
    <t>mstpierre62@issuu.com</t>
  </si>
  <si>
    <t>ldicks63@webeden.co.uk</t>
  </si>
  <si>
    <t>jwesthofer64@whitehouse.gov</t>
  </si>
  <si>
    <t>mdominguez65@ifeng.com</t>
  </si>
  <si>
    <t>leveleigh66@usgs.gov</t>
  </si>
  <si>
    <t>tfass67@timesonline.co.uk</t>
  </si>
  <si>
    <t>bhouseago68@yellowpages.com</t>
  </si>
  <si>
    <t>sspykings69@jalbum.net</t>
  </si>
  <si>
    <t>kughelli6a@bluehost.com</t>
  </si>
  <si>
    <t>mcurrall6b@earthlink.net</t>
  </si>
  <si>
    <t>mjepperson6c@google.ca</t>
  </si>
  <si>
    <t>kgreenroa6d@pcworld.com</t>
  </si>
  <si>
    <t>mkamall6e@cbslocal.com</t>
  </si>
  <si>
    <t>lkubik6f@diigo.com</t>
  </si>
  <si>
    <t>gellum6g@nydailynews.com</t>
  </si>
  <si>
    <t>blakeland6h@auda.org.au</t>
  </si>
  <si>
    <t>tdouch6i@squarespace.com</t>
  </si>
  <si>
    <t>hfriett6j@delicious.com</t>
  </si>
  <si>
    <t>mimesen6k@umich.edu</t>
  </si>
  <si>
    <t>jdeblasiis6l@biblegateway.com</t>
  </si>
  <si>
    <t>mperceval6m@illinois.edu</t>
  </si>
  <si>
    <t>rheinonen6n@pbs.org</t>
  </si>
  <si>
    <t>ifacchini6o@i2i.jp</t>
  </si>
  <si>
    <t>eyitshak6p@angelfire.com</t>
  </si>
  <si>
    <t>fgittoes6s@twitpic.com</t>
  </si>
  <si>
    <t>gbeatson6t@jalbum.net</t>
  </si>
  <si>
    <t>kgoodding6u@blog.com</t>
  </si>
  <si>
    <t>bpasek6v@google.com.br</t>
  </si>
  <si>
    <t>dbulbeck6w@netvibes.com</t>
  </si>
  <si>
    <t>pcattlemull6x@linkedin.com</t>
  </si>
  <si>
    <t>lpettisall6y@123-reg.co.uk</t>
  </si>
  <si>
    <t>swanklyn6z@pinterest.com</t>
  </si>
  <si>
    <t>osolomon70@ihg.com</t>
  </si>
  <si>
    <t>cglanester72@xing.com</t>
  </si>
  <si>
    <t>ldamerell73@flickr.com</t>
  </si>
  <si>
    <t>irevie74@bbc.co.uk</t>
  </si>
  <si>
    <t>smonelli76@blinklist.com</t>
  </si>
  <si>
    <t>kmatterson77@hubpages.com</t>
  </si>
  <si>
    <t>mcolloby78@gnu.org</t>
  </si>
  <si>
    <t>bmorat79@unc.edu</t>
  </si>
  <si>
    <t>trattenberie7a@livejournal.com</t>
  </si>
  <si>
    <t>cbenadette7d@bloomberg.com</t>
  </si>
  <si>
    <t>hdesborough7e@dailymotion.com</t>
  </si>
  <si>
    <t>lsirl7f@sciencedirect.com</t>
  </si>
  <si>
    <t>esell7g@ted.com</t>
  </si>
  <si>
    <t>nconibeer7h@nba.com</t>
  </si>
  <si>
    <t>fpenhaleurack7j@engadget.com</t>
  </si>
  <si>
    <t>ohatterslay7k@mysql.com</t>
  </si>
  <si>
    <t>dcastille7n@tripod.com</t>
  </si>
  <si>
    <t>vjeste7o@irs.gov</t>
  </si>
  <si>
    <t>kboman7p@homestead.com</t>
  </si>
  <si>
    <t>mdyers7q@addthis.com</t>
  </si>
  <si>
    <t>karnowitz7r@icio.us</t>
  </si>
  <si>
    <t>eheggie7s@cafepress.com</t>
  </si>
  <si>
    <t>mkernermann7t@npr.org</t>
  </si>
  <si>
    <t>jpantlin7u@usatoday.com</t>
  </si>
  <si>
    <t>jhollyar7v@pen.io</t>
  </si>
  <si>
    <t>dmclugaish7x@youku.com</t>
  </si>
  <si>
    <t>jmcelree7y@disqus.com</t>
  </si>
  <si>
    <t>mfarfolomeev80@163.com</t>
  </si>
  <si>
    <t>kpetche81@newsvine.com</t>
  </si>
  <si>
    <t>cdallin82@state.tx.us</t>
  </si>
  <si>
    <t>ldimic83@shop-pro.jp</t>
  </si>
  <si>
    <t>mdymick85@shutterfly.com</t>
  </si>
  <si>
    <t>cbessant86@parallels.com</t>
  </si>
  <si>
    <t>rcowlam87@prweb.com</t>
  </si>
  <si>
    <t>hostick88@uiuc.edu</t>
  </si>
  <si>
    <t>hmelrose89@ycombinator.com</t>
  </si>
  <si>
    <t>dantram8a@chicagotribune.com</t>
  </si>
  <si>
    <t>nfillon8b@desdev.cn</t>
  </si>
  <si>
    <t>ssommerling8c@bravesites.com</t>
  </si>
  <si>
    <t>ktrotton8d@xinhuanet.com</t>
  </si>
  <si>
    <t>usuttell8f@xing.com</t>
  </si>
  <si>
    <t>bburnel8g@wsj.com</t>
  </si>
  <si>
    <t>ggiovannetti8h@ucoz.com</t>
  </si>
  <si>
    <t>dhobble8i@webnode.com</t>
  </si>
  <si>
    <t>wwalkington8j@pcworld.com</t>
  </si>
  <si>
    <t>bscallon8k@redcross.org</t>
  </si>
  <si>
    <t>tgiacoboni8l@auda.org.au</t>
  </si>
  <si>
    <t>cruggieri8m@phpbb.com</t>
  </si>
  <si>
    <t>nkeating8n@cargocollective.com</t>
  </si>
  <si>
    <t>shoy8o@twitter.com</t>
  </si>
  <si>
    <t>bpenman8p@ifeng.com</t>
  </si>
  <si>
    <t>tdmisek8q@nydailynews.com</t>
  </si>
  <si>
    <t>jcarrane8r@discovery.com</t>
  </si>
  <si>
    <t>dtenpenny8s@prweb.com</t>
  </si>
  <si>
    <t>kpotes8t@xinhuanet.com</t>
  </si>
  <si>
    <t>ritzchaky8u@wikimedia.org</t>
  </si>
  <si>
    <t>bdundon8v@sun.com</t>
  </si>
  <si>
    <t>abunning8w@yelp.com</t>
  </si>
  <si>
    <t>sjobin8x@hp.com</t>
  </si>
  <si>
    <t>ccolliss8y@wix.com</t>
  </si>
  <si>
    <t>ariggs8z@amazonaws.com</t>
  </si>
  <si>
    <t>cpacht91@merriam-webster.com</t>
  </si>
  <si>
    <t>mfashion92@usnews.com</t>
  </si>
  <si>
    <t>pgoncaves93@unblog.fr</t>
  </si>
  <si>
    <t>dgreening95@reference.com</t>
  </si>
  <si>
    <t>cchilley96@kickstarter.com</t>
  </si>
  <si>
    <t>rbadrock97@vinaora.com</t>
  </si>
  <si>
    <t>cferrarin98@reference.com</t>
  </si>
  <si>
    <t>pbrislen99@freewebs.com</t>
  </si>
  <si>
    <t>vmcsweeney9a@nationalgeographic.com</t>
  </si>
  <si>
    <t>ogrigorini9b@nba.com</t>
  </si>
  <si>
    <t>jbradane9c@whitehouse.gov</t>
  </si>
  <si>
    <t>cclague9d@ovh.net</t>
  </si>
  <si>
    <t>clean9e@mysql.com</t>
  </si>
  <si>
    <t>cboulstridge9g@51.la</t>
  </si>
  <si>
    <t>bjanosevic9j@livejournal.com</t>
  </si>
  <si>
    <t>dbabinski9k@discovery.com</t>
  </si>
  <si>
    <t>estuehmeier9l@yale.edu</t>
  </si>
  <si>
    <t>blinke9m@amazon.co.uk</t>
  </si>
  <si>
    <t>acolliar9n@ebay.com</t>
  </si>
  <si>
    <t>ispellman9o@ask.com</t>
  </si>
  <si>
    <t>sduffit9p@usa.gov</t>
  </si>
  <si>
    <t>ssueter9q@spiegel.de</t>
  </si>
  <si>
    <t>mpymar9s@businessinsider.com</t>
  </si>
  <si>
    <t>svoller9t@harvard.edu</t>
  </si>
  <si>
    <t>blionel9u@chron.com</t>
  </si>
  <si>
    <t>qmattacks9v@accuweather.com</t>
  </si>
  <si>
    <t>gsummerson9x@scribd.com</t>
  </si>
  <si>
    <t>cerickson9y@comcast.net</t>
  </si>
  <si>
    <t>ibucky9z@123-reg.co.uk</t>
  </si>
  <si>
    <t>dtortoisea0@lulu.com</t>
  </si>
  <si>
    <t>jdallawaya1@nba.com</t>
  </si>
  <si>
    <t>vhauga2@godaddy.com</t>
  </si>
  <si>
    <t>idurrama3@usa.gov</t>
  </si>
  <si>
    <t>gpincotta4@earthlink.net</t>
  </si>
  <si>
    <t>fmelmorea5@amazonaws.com</t>
  </si>
  <si>
    <t>hwoodhama6@army.mil</t>
  </si>
  <si>
    <t>colferta7@addtoany.com</t>
  </si>
  <si>
    <t>cgouldera8@weibo.com</t>
  </si>
  <si>
    <t>abangsa9@goo.ne.jp</t>
  </si>
  <si>
    <t>jclemowaa@kickstarter.com</t>
  </si>
  <si>
    <t>bruzicab@wikipedia.org</t>
  </si>
  <si>
    <t>rpetfordad@usatoday.com</t>
  </si>
  <si>
    <t>dwillmerae@icio.us</t>
  </si>
  <si>
    <t>dmairaf@g.co</t>
  </si>
  <si>
    <t>toboyag@sciencedaily.com</t>
  </si>
  <si>
    <t>slingerah@sourceforge.net</t>
  </si>
  <si>
    <t>dtomikai@ed.gov</t>
  </si>
  <si>
    <t>hbithanyaj@devhub.com</t>
  </si>
  <si>
    <t>gbenningtonak@salon.com</t>
  </si>
  <si>
    <t>vmccoughanal@comsenz.com</t>
  </si>
  <si>
    <t>rmacgregoram@mashable.com</t>
  </si>
  <si>
    <t>scamplenap@usatoday.com</t>
  </si>
  <si>
    <t>ceveaq@ca.gov</t>
  </si>
  <si>
    <t>mtremathackar@multiply.com</t>
  </si>
  <si>
    <t>dcarlsonas@nature.com</t>
  </si>
  <si>
    <t>byegorovninat@si.edu</t>
  </si>
  <si>
    <t>pvanyukovau@house.gov</t>
  </si>
  <si>
    <t>elittlemoreav@yolasite.com</t>
  </si>
  <si>
    <t>vpalatinoaw@dedecms.com</t>
  </si>
  <si>
    <t>ldigregorioay@mashable.com</t>
  </si>
  <si>
    <t>vchillingsworthaz@thetimes.co.uk</t>
  </si>
  <si>
    <t>medgerleyb1@4shared.com</t>
  </si>
  <si>
    <t>kkraftb2@yahoo.com</t>
  </si>
  <si>
    <t>caddamsb4@networkadvertising.org</t>
  </si>
  <si>
    <t>cwotherspoonb5@umn.edu</t>
  </si>
  <si>
    <t>kbangleb7@comsenz.com</t>
  </si>
  <si>
    <t>pclayworthb8@ovh.net</t>
  </si>
  <si>
    <t>vwhitmellb9@so-net.ne.jp</t>
  </si>
  <si>
    <t>bpawlickba@etsy.com</t>
  </si>
  <si>
    <t>rnormanvillebc@miibeian.gov.cn</t>
  </si>
  <si>
    <t>kjeacopbd@taobao.com</t>
  </si>
  <si>
    <t>dhabdenbe@storify.com</t>
  </si>
  <si>
    <t>jbalderybf@reverbnation.com</t>
  </si>
  <si>
    <t>aengelbh@comsenz.com</t>
  </si>
  <si>
    <t>lendsbi@taobao.com</t>
  </si>
  <si>
    <t>rmondaybj@rakuten.co.jp</t>
  </si>
  <si>
    <t>sbunclarkbl@altervista.org</t>
  </si>
  <si>
    <t>dtyddbm@examiner.com</t>
  </si>
  <si>
    <t>qparfreybn@squarespace.com</t>
  </si>
  <si>
    <t>tlappinbo@ning.com</t>
  </si>
  <si>
    <t>pcoggillbp@t.co</t>
  </si>
  <si>
    <t>dizzardbq@google.cn</t>
  </si>
  <si>
    <t>jattridebr@springer.com</t>
  </si>
  <si>
    <t>sforsydebs@shareasale.com</t>
  </si>
  <si>
    <t>jhallittbt@homestead.com</t>
  </si>
  <si>
    <t>ciczokvitzbu@wunderground.com</t>
  </si>
  <si>
    <t>rpinarebv@sourceforge.net</t>
  </si>
  <si>
    <t>kdradeybw@baidu.com</t>
  </si>
  <si>
    <t>gbeamanbx@dot.gov</t>
  </si>
  <si>
    <t>crookledgeby@e-recht24.de</t>
  </si>
  <si>
    <t>jpakemanbz@1688.com</t>
  </si>
  <si>
    <t>dbatchelourc1@google.co.uk</t>
  </si>
  <si>
    <t>dcaheyc2@webmd.com</t>
  </si>
  <si>
    <t>arichardc3@bandcamp.com</t>
  </si>
  <si>
    <t>strevnac4@plala.or.jp</t>
  </si>
  <si>
    <t>lvanveldenc5@etsy.com</t>
  </si>
  <si>
    <t>gblaxleyc6@google.ru</t>
  </si>
  <si>
    <t>jrojc7@imdb.com</t>
  </si>
  <si>
    <t>crotherforthc8@theatlantic.com</t>
  </si>
  <si>
    <t>afatharlyc9@shareasale.com</t>
  </si>
  <si>
    <t>wkaesca@loc.gov</t>
  </si>
  <si>
    <t>rparringtoncb@sina.com.cn</t>
  </si>
  <si>
    <t>dgreigcc@msu.edu</t>
  </si>
  <si>
    <t>asamplecd@artisteer.com</t>
  </si>
  <si>
    <t>soconnelce@taobao.com</t>
  </si>
  <si>
    <t>rbrecknallcg@istockphoto.com</t>
  </si>
  <si>
    <t>espeachleych@cdbaby.com</t>
  </si>
  <si>
    <t>ccreavanci@parallels.com</t>
  </si>
  <si>
    <t>hzavatterocj@ow.ly</t>
  </si>
  <si>
    <t>efeversck@about.me</t>
  </si>
  <si>
    <t>cmcfaulcl@shutterfly.com</t>
  </si>
  <si>
    <t>sgruczkacm@sun.com</t>
  </si>
  <si>
    <t>cgreguolcn@hubpages.com</t>
  </si>
  <si>
    <t>ggibardco@taobao.com</t>
  </si>
  <si>
    <t>egransdencp@topsy.com</t>
  </si>
  <si>
    <t>espencecq@arizona.edu</t>
  </si>
  <si>
    <t>csolescr@livejournal.com</t>
  </si>
  <si>
    <t>dfantict@ehow.com</t>
  </si>
  <si>
    <t>kgoodwinscu@irs.gov</t>
  </si>
  <si>
    <t>cdunnetcv@kickstarter.com</t>
  </si>
  <si>
    <t>cchaffecw@pinterest.com</t>
  </si>
  <si>
    <t>lfarendencx@unesco.org</t>
  </si>
  <si>
    <t>jhachardcy@sogou.com</t>
  </si>
  <si>
    <t>mbaillesd0@deviantart.com</t>
  </si>
  <si>
    <t>dyoutheadd1@elegantthemes.com</t>
  </si>
  <si>
    <t>hpaiced2@blog.com</t>
  </si>
  <si>
    <t>hdulantyd3@harvard.edu</t>
  </si>
  <si>
    <t>ejozwikd4@jiathis.com</t>
  </si>
  <si>
    <t>sdonlond5@aol.com</t>
  </si>
  <si>
    <t>bellitd6@marriott.com</t>
  </si>
  <si>
    <t>aconrathd8@phpbb.com</t>
  </si>
  <si>
    <t>eanandd9@cnbc.com</t>
  </si>
  <si>
    <t>caylottdc@bandcamp.com</t>
  </si>
  <si>
    <t>hbenasikdd@linkedin.com</t>
  </si>
  <si>
    <t>solnerde@devhub.com</t>
  </si>
  <si>
    <t>foglessanedg@ameblo.jp</t>
  </si>
  <si>
    <t>sgallowaydh@acquirethisname.com</t>
  </si>
  <si>
    <t>lbonettdi@theglobeandmail.com</t>
  </si>
  <si>
    <t>rchatedj@github.io</t>
  </si>
  <si>
    <t>ebrinsondk@flickr.com</t>
  </si>
  <si>
    <t>jbidewelldl@youtu.be</t>
  </si>
  <si>
    <t>clegricedm@tripod.com</t>
  </si>
  <si>
    <t>jcampionedn@yahoo.co.jp</t>
  </si>
  <si>
    <t>gjohananovdo@ebay.co.uk</t>
  </si>
  <si>
    <t>jgindghilldp@is.gd</t>
  </si>
  <si>
    <t>kantonomoliidq@dailymotion.com</t>
  </si>
  <si>
    <t>hadeldr@economist.com</t>
  </si>
  <si>
    <t>gkleebornds@surveymonkey.com</t>
  </si>
  <si>
    <t>jciobutarudt@simplemachines.org</t>
  </si>
  <si>
    <t>rbentalldu@google.ru</t>
  </si>
  <si>
    <t>auctor sed tristique in tempus sit amet</t>
  </si>
  <si>
    <t>nascetur ridiculus mus vivamus vestibulum sagittis sapien cum sociis</t>
  </si>
  <si>
    <t>donec ut dolor morbi vel lectus in quam fringilla rhoncus mauris enim</t>
  </si>
  <si>
    <t>urna ut tellus nulla ut erat id mauris vulputate elementum</t>
  </si>
  <si>
    <t>curabitur at ipsum ac tellus semper interdum mauris ullamcorper purus sit amet nulla quisque</t>
  </si>
  <si>
    <t>faucibus orci luctus et ultrices posuere cubilia curae nulla dapibus dolor vel est donec</t>
  </si>
  <si>
    <t>sociis natoque penatibus et magnis dis parturient montes nascetur ridiculus</t>
  </si>
  <si>
    <t>lectus pellentesque eget nunc donec quis orci eget orci</t>
  </si>
  <si>
    <t>erat tortor sollicitudin mi sit amet lobortis sapien sapien</t>
  </si>
  <si>
    <t>accumsan tortor quis turpis sed</t>
  </si>
  <si>
    <t>ullamcorper purus sit amet nulla</t>
  </si>
  <si>
    <t>sem duis aliquam convallis nunc proin at turpis a pede posuere nonummy integer non</t>
  </si>
  <si>
    <t>vulputate ut ultrices vel augue vestibulum ante ipsum primis in</t>
  </si>
  <si>
    <t>turpis donec posuere metus vitae ipsum</t>
  </si>
  <si>
    <t>curabitur gravida nisi at nibh in hac habitasse platea dictumst aliquam augue</t>
  </si>
  <si>
    <t>montes nascetur ridiculus mus vivamus</t>
  </si>
  <si>
    <t>donec diam neque vestibulum eget vulputate ut</t>
  </si>
  <si>
    <t>risus semper porta volutpat quam pede lobortis ligula sit amet eleifend pede libero quis orci</t>
  </si>
  <si>
    <t>dictumst maecenas ut massa quis augue luctus tincidunt nulla mollis molestie lorem quisque ut</t>
  </si>
  <si>
    <t>fermentum donec ut mauris eget</t>
  </si>
  <si>
    <t>accumsan odio curabitur convallis duis consequat dui</t>
  </si>
  <si>
    <t>neque duis bibendum morbi non</t>
  </si>
  <si>
    <t>vestibulum eget vulputate ut ultrices vel augue vestibulum ante ipsum</t>
  </si>
  <si>
    <t>ornare consequat lectus in est risus auctor sed tristique in tempus sit amet sem fusce</t>
  </si>
  <si>
    <t>nibh ligula nec sem duis aliquam convallis nunc proin at turpis a pede</t>
  </si>
  <si>
    <t>suscipit a feugiat et eros</t>
  </si>
  <si>
    <t>varius integer ac leo pellentesque ultrices mattis</t>
  </si>
  <si>
    <t>enim blandit mi in porttitor pede justo eu</t>
  </si>
  <si>
    <t>dui vel sem sed sagittis nam congue risus semper</t>
  </si>
  <si>
    <t>nulla tempus vivamus in felis eu sapien cursus vestibulum proin</t>
  </si>
  <si>
    <t>congue risus semper porta volutpat</t>
  </si>
  <si>
    <t>duis mattis egestas metus aenean fermentum</t>
  </si>
  <si>
    <t>curae nulla dapibus dolor vel est donec</t>
  </si>
  <si>
    <t>dui nec nisi volutpat eleifend donec ut dolor morbi vel</t>
  </si>
  <si>
    <t>maecenas rhoncus aliquam lacus morbi quis</t>
  </si>
  <si>
    <t>viverra eget congue eget semper rutrum nulla</t>
  </si>
  <si>
    <t>lacinia eget tincidunt eget tempus vel pede morbi porttitor lorem id ligula suspendisse ornare consequat</t>
  </si>
  <si>
    <t>volutpat in congue etiam justo etiam pretium iaculis justo</t>
  </si>
  <si>
    <t>curae donec pharetra magna vestibulum aliquet ultrices erat tortor sollicitudin</t>
  </si>
  <si>
    <t>libero nullam sit amet turpis elementum ligula vehicula consequat morbi a</t>
  </si>
  <si>
    <t>massa id lobortis convallis tortor risus dapibus augue vel accumsan</t>
  </si>
  <si>
    <t>sem fusce consequat nulla nisl nunc nisl duis bibendum felis sed interdum venenatis</t>
  </si>
  <si>
    <t>nullam varius nulla facilisi cras non velit nec nisi</t>
  </si>
  <si>
    <t>leo rhoncus sed vestibulum sit amet cursus id turpis integer</t>
  </si>
  <si>
    <t>dui proin leo odio porttitor id consequat in consequat ut nulla sed</t>
  </si>
  <si>
    <t>adipiscing molestie hendrerit at vulputate vitae nisl</t>
  </si>
  <si>
    <t>ipsum dolor sit amet consectetuer</t>
  </si>
  <si>
    <t>non quam nec dui luctus rutrum nulla tellus</t>
  </si>
  <si>
    <t>tempor convallis nulla neque libero convallis eget eleifend luctus ultricies eu nibh quisque id</t>
  </si>
  <si>
    <t>quis tortor id nulla ultrices aliquet maecenas leo odio condimentum id luctus nec molestie</t>
  </si>
  <si>
    <t>ac tellus semper interdum mauris ullamcorper purus sit amet nulla</t>
  </si>
  <si>
    <t>mauris eget massa tempor convallis nulla neque libero</t>
  </si>
  <si>
    <t>orci luctus et ultrices posuere cubilia curae nulla dapibus</t>
  </si>
  <si>
    <t>vel augue vestibulum rutrum rutrum neque aenean auctor gravida sem praesent id massa id</t>
  </si>
  <si>
    <t>ut tellus nulla ut erat id mauris vulputate elementum nullam varius nulla facilisi</t>
  </si>
  <si>
    <t>fusce consequat nulla nisl nunc nisl duis bibendum</t>
  </si>
  <si>
    <t>consequat nulla nisl nunc nisl duis bibendum felis</t>
  </si>
  <si>
    <t>nisl venenatis lacinia aenean sit amet justo</t>
  </si>
  <si>
    <t>nam dui proin leo odio</t>
  </si>
  <si>
    <t>integer aliquet massa id lobortis convallis</t>
  </si>
  <si>
    <t>amet diam in magna bibendum imperdiet nullam orci</t>
  </si>
  <si>
    <t>duis bibendum morbi non quam nec dui luctus rutrum</t>
  </si>
  <si>
    <t>morbi porttitor lorem id ligula suspendisse</t>
  </si>
  <si>
    <t>ultrices posuere cubilia curae duis faucibus accumsan odio</t>
  </si>
  <si>
    <t>montes nascetur ridiculus mus etiam vel augue vestibulum rutrum rutrum neque</t>
  </si>
  <si>
    <t>augue vestibulum rutrum rutrum neque aenean auctor gravida sem</t>
  </si>
  <si>
    <t>ipsum integer a nibh in quis justo maecenas rhoncus</t>
  </si>
  <si>
    <t>lacinia nisi venenatis tristique fusce congue diam id ornare imperdiet sapien urna pretium</t>
  </si>
  <si>
    <t>ut massa quis augue luctus tincidunt nulla mollis molestie lorem quisque ut erat curabitur</t>
  </si>
  <si>
    <t>quis orci eget orci vehicula condimentum curabitur in libero ut massa volutpat convallis morbi</t>
  </si>
  <si>
    <t>lorem ipsum dolor sit amet consectetuer adipiscing elit proin risus praesent lectus vestibulum quam</t>
  </si>
  <si>
    <t>morbi non lectus aliquam sit amet diam in magna</t>
  </si>
  <si>
    <t>quisque porta volutpat erat quisque erat eros viverra eget congue eget semper rutrum nulla</t>
  </si>
  <si>
    <t>a pede posuere nonummy integer non velit donec diam neque vestibulum eget vulputate ut ultrices</t>
  </si>
  <si>
    <t>duis consequat dui nec nisi volutpat</t>
  </si>
  <si>
    <t>eu felis fusce posuere felis sed lacus morbi sem mauris laoreet</t>
  </si>
  <si>
    <t>luctus rutrum nulla tellus in sagittis dui</t>
  </si>
  <si>
    <t>vestibulum ante ipsum primis in faucibus orci luctus et ultrices posuere cubilia</t>
  </si>
  <si>
    <t>ac consequat metus sapien ut nunc vestibulum ante ipsum primis in faucibus orci</t>
  </si>
  <si>
    <t>tincidunt nulla mollis molestie lorem quisque ut</t>
  </si>
  <si>
    <t>porta volutpat quam pede lobortis ligula sit amet eleifend</t>
  </si>
  <si>
    <t>tellus semper interdum mauris ullamcorper</t>
  </si>
  <si>
    <t>vulputate ut ultrices vel augue vestibulum ante ipsum primis in faucibus orci luctus et ultrices</t>
  </si>
  <si>
    <t>felis sed interdum venenatis turpis enim blandit mi in porttitor pede</t>
  </si>
  <si>
    <t>proin at turpis a pede posuere nonummy integer non velit donec diam neque vestibulum eget</t>
  </si>
  <si>
    <t>lacus morbi quis tortor id nulla ultrices aliquet maecenas leo odio condimentum id</t>
  </si>
  <si>
    <t>diam vitae quam suspendisse potenti nullam porttitor lacus at turpis donec posuere metus</t>
  </si>
  <si>
    <t>non ligula pellentesque ultrices phasellus id sapien in sapien iaculis congue</t>
  </si>
  <si>
    <t>nulla dapibus dolor vel est donec odio justo sollicitudin ut suscipit a feugiat et</t>
  </si>
  <si>
    <t>primis in faucibus orci luctus et ultrices posuere cubilia curae nulla dapibus dolor vel est</t>
  </si>
  <si>
    <t>ut dolor morbi vel lectus in quam fringilla rhoncus mauris enim leo rhoncus</t>
  </si>
  <si>
    <t>sapien a libero nam dui proin leo odio porttitor id consequat in</t>
  </si>
  <si>
    <t>sed nisl nunc rhoncus dui vel sem sed sagittis nam congue risus semper</t>
  </si>
  <si>
    <t>tellus semper interdum mauris ullamcorper purus sit amet nulla quisque arcu libero rutrum ac lobortis</t>
  </si>
  <si>
    <t>aliquam convallis nunc proin at turpis</t>
  </si>
  <si>
    <t>ut rhoncus aliquet pulvinar sed nisl nunc rhoncus dui vel sem sed</t>
  </si>
  <si>
    <t>nisi vulputate nonummy maecenas tincidunt lacus at velit vivamus vel nulla eget eros elementum pellentesque</t>
  </si>
  <si>
    <t>quis lectus suspendisse potenti in eleifend quam a odio in</t>
  </si>
  <si>
    <t>id justo sit amet sapien dignissim vestibulum vestibulum ante ipsum primis</t>
  </si>
  <si>
    <t>venenatis turpis enim blandit mi in porttitor pede justo eu massa donec dapibus duis at</t>
  </si>
  <si>
    <t>est quam pharetra magna ac consequat metus sapien ut nunc vestibulum ante</t>
  </si>
  <si>
    <t>elementum ligula vehicula consequat morbi a</t>
  </si>
  <si>
    <t>viverra dapibus nulla suscipit ligula in lacus curabitur at ipsum ac tellus semper interdum mauris</t>
  </si>
  <si>
    <t>egestas metus aenean fermentum donec ut mauris eget massa tempor convallis nulla neque libero</t>
  </si>
  <si>
    <t>justo aliquam quis turpis eget elit</t>
  </si>
  <si>
    <t>aliquet maecenas leo odio condimentum id luctus nec molestie sed</t>
  </si>
  <si>
    <t>consequat nulla nisl nunc nisl duis</t>
  </si>
  <si>
    <t>varius nulla facilisi cras non velit nec</t>
  </si>
  <si>
    <t>pede ullamcorper augue a suscipit nulla elit ac nulla sed</t>
  </si>
  <si>
    <t>id justo sit amet sapien dignissim vestibulum vestibulum ante</t>
  </si>
  <si>
    <t>sed sagittis nam congue risus semper porta volutpat quam pede lobortis ligula sit</t>
  </si>
  <si>
    <t>magnis dis parturient montes nascetur ridiculus mus vivamus vestibulum sagittis</t>
  </si>
  <si>
    <t>platea dictumst maecenas ut massa quis</t>
  </si>
  <si>
    <t>dui vel nisl duis ac nibh fusce lacus purus aliquet at feugiat non pretium</t>
  </si>
  <si>
    <t>faucibus orci luctus et ultrices posuere cubilia curae nulla dapibus dolor vel est donec odio</t>
  </si>
  <si>
    <t>et ultrices posuere cubilia curae nulla dapibus dolor vel est donec odio justo</t>
  </si>
  <si>
    <t>sollicitudin vitae consectetuer eget rutrum at lorem integer tincidunt ante vel ipsum praesent blandit</t>
  </si>
  <si>
    <t>id mauris vulputate elementum nullam varius nulla facilisi</t>
  </si>
  <si>
    <t>fusce lacus purus aliquet at feugiat non pretium quis lectus suspendisse potenti in eleifend quam</t>
  </si>
  <si>
    <t>commodo placerat praesent blandit nam nulla integer pede justo lacinia eget tincidunt eget tempus vel</t>
  </si>
  <si>
    <t>rutrum neque aenean auctor gravida sem praesent id massa id nisl</t>
  </si>
  <si>
    <t>ut tellus nulla ut erat id</t>
  </si>
  <si>
    <t>malesuada in imperdiet et commodo vulputate justo in blandit ultrices enim lorem</t>
  </si>
  <si>
    <t>tempor convallis nulla neque libero convallis eget eleifend luctus</t>
  </si>
  <si>
    <t>metus vitae ipsum aliquam non mauris morbi non lectus aliquam sit amet</t>
  </si>
  <si>
    <t>donec dapibus duis at velit eu est congue elementum in hac habitasse platea</t>
  </si>
  <si>
    <t>ac nibh fusce lacus purus aliquet at</t>
  </si>
  <si>
    <t>in eleifend quam a odio in hac habitasse platea</t>
  </si>
  <si>
    <t>lectus pellentesque at nulla suspendisse</t>
  </si>
  <si>
    <t>eros vestibulum ac est lacinia</t>
  </si>
  <si>
    <t>suscipit nulla elit ac nulla sed vel</t>
  </si>
  <si>
    <t>venenatis turpis enim blandit mi in porttitor pede justo eu massa donec dapibus duis</t>
  </si>
  <si>
    <t>lectus vestibulum quam sapien varius ut blandit non interdum in ante vestibulum</t>
  </si>
  <si>
    <t>ligula nec sem duis aliquam convallis nunc proin at turpis a pede posuere nonummy integer</t>
  </si>
  <si>
    <t>erat vestibulum sed magna at nunc commodo placerat praesent blandit nam nulla integer pede justo</t>
  </si>
  <si>
    <t>in felis donec semper sapien a libero nam</t>
  </si>
  <si>
    <t>elementum ligula vehicula consequat morbi a ipsum integer a nibh in</t>
  </si>
  <si>
    <t>non ligula pellentesque ultrices phasellus</t>
  </si>
  <si>
    <t>posuere felis sed lacus morbi sem mauris</t>
  </si>
  <si>
    <t>ultrices aliquet maecenas leo odio condimentum id luctus nec molestie sed justo pellentesque viverra pede</t>
  </si>
  <si>
    <t>purus phasellus in felis donec semper sapien a libero nam</t>
  </si>
  <si>
    <t>at ipsum ac tellus semper interdum mauris ullamcorper purus sit amet nulla quisque arcu libero</t>
  </si>
  <si>
    <t>pede libero quis orci nullam molestie nibh in</t>
  </si>
  <si>
    <t>tellus in sagittis dui vel</t>
  </si>
  <si>
    <t>curabitur in libero ut massa volutpat convallis morbi odio odio elementum eu interdum eu</t>
  </si>
  <si>
    <t>bibendum felis sed interdum venenatis turpis enim blandit mi in porttitor pede justo</t>
  </si>
  <si>
    <t>libero nam dui proin leo odio porttitor id consequat</t>
  </si>
  <si>
    <t>eu magna vulputate luctus cum sociis natoque penatibus et</t>
  </si>
  <si>
    <t>enim in tempor turpis nec euismod scelerisque quam turpis adipiscing lorem vitae</t>
  </si>
  <si>
    <t>felis sed lacus morbi sem mauris laoreet ut rhoncus aliquet</t>
  </si>
  <si>
    <t>faucibus orci luctus et ultrices posuere cubilia</t>
  </si>
  <si>
    <t>ut tellus nulla ut erat id mauris vulputate elementum nullam varius nulla</t>
  </si>
  <si>
    <t>proin at turpis a pede</t>
  </si>
  <si>
    <t>nunc vestibulum ante ipsum primis</t>
  </si>
  <si>
    <t>cubilia curae duis faucibus accumsan odio curabitur</t>
  </si>
  <si>
    <t>vestibulum vestibulum ante ipsum primis in faucibus</t>
  </si>
  <si>
    <t>natoque penatibus et magnis dis</t>
  </si>
  <si>
    <t>dis parturient montes nascetur ridiculus mus vivamus vestibulum sagittis sapien cum sociis natoque</t>
  </si>
  <si>
    <t>ut dolor morbi vel lectus in quam fringilla rhoncus mauris enim leo rhoncus sed vestibulum</t>
  </si>
  <si>
    <t>at turpis a pede posuere nonummy integer non velit donec diam neque vestibulum eget vulputate</t>
  </si>
  <si>
    <t>felis ut at dolor quis</t>
  </si>
  <si>
    <t>ridiculus mus vivamus vestibulum sagittis sapien</t>
  </si>
  <si>
    <t>vulputate nonummy maecenas tincidunt lacus at velit vivamus</t>
  </si>
  <si>
    <t>lacus curabitur at ipsum ac tellus semper interdum mauris ullamcorper purus sit amet nulla quisque</t>
  </si>
  <si>
    <t>amet eleifend pede libero quis orci nullam molestie nibh in lectus pellentesque at nulla</t>
  </si>
  <si>
    <t>ipsum primis in faucibus orci luctus et ultrices posuere cubilia curae donec pharetra magna</t>
  </si>
  <si>
    <t>nulla suscipit ligula in lacus curabitur at ipsum ac</t>
  </si>
  <si>
    <t>in consequat ut nulla sed accumsan felis ut at dolor</t>
  </si>
  <si>
    <t>at feugiat non pretium quis lectus suspendisse</t>
  </si>
  <si>
    <t>ut suscipit a feugiat et eros</t>
  </si>
  <si>
    <t>blandit ultrices enim lorem ipsum</t>
  </si>
  <si>
    <t>leo odio condimentum id luctus nec molestie sed justo</t>
  </si>
  <si>
    <t>enim leo rhoncus sed vestibulum sit amet cursus id turpis integer aliquet massa id lobortis</t>
  </si>
  <si>
    <t>vitae ipsum aliquam non mauris morbi non lectus aliquam sit amet</t>
  </si>
  <si>
    <t>nulla dapibus dolor vel est donec odio justo sollicitudin</t>
  </si>
  <si>
    <t>quis odio consequat varius integer ac leo pellentesque ultrices mattis odio</t>
  </si>
  <si>
    <t>nulla nisl nunc nisl duis bibendum felis sed interdum</t>
  </si>
  <si>
    <t>donec odio justo sollicitudin ut suscipit a feugiat et eros</t>
  </si>
  <si>
    <t>lectus in quam fringilla rhoncus mauris enim leo rhoncus sed</t>
  </si>
  <si>
    <t>mauris laoreet ut rhoncus aliquet pulvinar sed nisl nunc</t>
  </si>
  <si>
    <t>dictumst maecenas ut massa quis augue</t>
  </si>
  <si>
    <t>tortor sollicitudin mi sit amet lobortis sapien sapien non mi integer ac neque</t>
  </si>
  <si>
    <t>dui vel nisl duis ac nibh fusce</t>
  </si>
  <si>
    <t>eu tincidunt in leo maecenas pulvinar lobortis est phasellus sit amet erat</t>
  </si>
  <si>
    <t>at nulla suspendisse potenti cras in purus eu magna vulputate luctus cum sociis natoque penatibus</t>
  </si>
  <si>
    <t>nibh in hac habitasse platea dictumst</t>
  </si>
  <si>
    <t>luctus et ultrices posuere cubilia curae donec pharetra magna vestibulum aliquet ultrices erat tortor</t>
  </si>
  <si>
    <t>varius nulla facilisi cras non velit nec nisi vulputate</t>
  </si>
  <si>
    <t>fermentum justo nec condimentum neque sapien placerat ante nulla justo aliquam</t>
  </si>
  <si>
    <t>tellus nisi eu orci mauris lacinia sapien quis libero nullam sit amet turpis elementum</t>
  </si>
  <si>
    <t>porta volutpat erat quisque erat eros</t>
  </si>
  <si>
    <t>interdum mauris ullamcorper purus sit amet nulla quisque arcu libero</t>
  </si>
  <si>
    <t>pede malesuada in imperdiet et commodo</t>
  </si>
  <si>
    <t>curae nulla dapibus dolor vel est donec odio justo sollicitudin ut suscipit a feugiat et</t>
  </si>
  <si>
    <t>donec ut dolor morbi vel lectus in quam fringilla rhoncus mauris enim leo</t>
  </si>
  <si>
    <t>non sodales sed tincidunt eu felis fusce posuere felis sed lacus morbi sem</t>
  </si>
  <si>
    <t>eu mi nulla ac enim in tempor turpis</t>
  </si>
  <si>
    <t>luctus nec molestie sed justo</t>
  </si>
  <si>
    <t>vel accumsan tellus nisi eu orci mauris lacinia sapien quis libero</t>
  </si>
  <si>
    <t>egestas metus aenean fermentum donec ut mauris eget massa tempor convallis nulla neque libero convallis</t>
  </si>
  <si>
    <t>morbi quis tortor id nulla ultrices aliquet maecenas leo odio condimentum id luctus nec molestie</t>
  </si>
  <si>
    <t>augue vel accumsan tellus nisi</t>
  </si>
  <si>
    <t>ut suscipit a feugiat et eros vestibulum ac est lacinia nisi</t>
  </si>
  <si>
    <t>mauris enim leo rhoncus sed vestibulum sit amet cursus id turpis integer</t>
  </si>
  <si>
    <t>felis donec semper sapien a libero nam dui proin leo odio porttitor id consequat in</t>
  </si>
  <si>
    <t>ut massa quis augue luctus tincidunt nulla mollis molestie lorem quisque ut erat curabitur gravida</t>
  </si>
  <si>
    <t>ac est lacinia nisi venenatis tristique fusce congue diam id</t>
  </si>
  <si>
    <t>odio cras mi pede malesuada in imperdiet et commodo vulputate</t>
  </si>
  <si>
    <t>eget rutrum at lorem integer tincidunt ante vel ipsum praesent blandit</t>
  </si>
  <si>
    <t>integer non velit donec diam neque vestibulum eget vulputate ut ultrices vel augue vestibulum</t>
  </si>
  <si>
    <t>sit amet eros suspendisse accumsan tortor quis turpis sed ante vivamus tortor duis mattis egestas</t>
  </si>
  <si>
    <t>accumsan tellus nisi eu orci mauris lacinia</t>
  </si>
  <si>
    <t>integer ac leo pellentesque ultrices mattis odio donec vitae nisi nam ultrices libero</t>
  </si>
  <si>
    <t>curae nulla dapibus dolor vel est</t>
  </si>
  <si>
    <t>luctus tincidunt nulla mollis molestie lorem quisque ut erat curabitur gravida nisi at</t>
  </si>
  <si>
    <t>tempor turpis nec euismod scelerisque quam turpis adipiscing lorem vitae mattis nibh ligula</t>
  </si>
  <si>
    <t>orci eget orci vehicula condimentum curabitur</t>
  </si>
  <si>
    <t>nec dui luctus rutrum nulla tellus in sagittis</t>
  </si>
  <si>
    <t>primis in faucibus orci luctus et ultrices posuere cubilia curae duis</t>
  </si>
  <si>
    <t>elit proin interdum mauris non ligula pellentesque ultrices phasellus id sapien in sapien iaculis</t>
  </si>
  <si>
    <t>risus dapibus augue vel accumsan tellus nisi eu orci mauris lacinia sapien quis libero</t>
  </si>
  <si>
    <t>interdum venenatis turpis enim blandit mi in porttitor pede justo</t>
  </si>
  <si>
    <t>blandit non interdum in ante vestibulum ante ipsum primis in</t>
  </si>
  <si>
    <t>eu magna vulputate luctus cum sociis natoque penatibus et magnis dis parturient montes nascetur</t>
  </si>
  <si>
    <t>luctus tincidunt nulla mollis molestie lorem quisque</t>
  </si>
  <si>
    <t>rhoncus dui vel sem sed</t>
  </si>
  <si>
    <t>et magnis dis parturient montes nascetur ridiculus mus vivamus vestibulum sagittis sapien</t>
  </si>
  <si>
    <t>consectetuer eget rutrum at lorem integer tincidunt ante vel ipsum praesent blandit lacinia erat vestibulum</t>
  </si>
  <si>
    <t>quis orci eget orci vehicula condimentum curabitur in libero ut massa volutpat</t>
  </si>
  <si>
    <t>dolor vel est donec odio justo</t>
  </si>
  <si>
    <t>id sapien in sapien iaculis congue vivamus metus</t>
  </si>
  <si>
    <t>nonummy maecenas tincidunt lacus at velit vivamus vel nulla eget eros elementum pellentesque quisque porta</t>
  </si>
  <si>
    <t>in hac habitasse platea dictumst morbi vestibulum velit id pretium iaculis diam erat fermentum justo</t>
  </si>
  <si>
    <t>orci luctus et ultrices posuere cubilia curae duis faucibus accumsan odio curabitur convallis duis consequat</t>
  </si>
  <si>
    <t>nulla justo aliquam quis turpis eget elit sodales scelerisque mauris sit amet eros suspendisse</t>
  </si>
  <si>
    <t>eget eros elementum pellentesque quisque porta volutpat</t>
  </si>
  <si>
    <t>ultrices aliquet maecenas leo odio</t>
  </si>
  <si>
    <t>ut volutpat sapien arcu sed augue aliquam erat volutpat in congue etiam justo etiam</t>
  </si>
  <si>
    <t>vestibulum ante ipsum primis in faucibus orci luctus et ultrices posuere cubilia curae donec pharetra</t>
  </si>
  <si>
    <t>odio cras mi pede malesuada in imperdiet et commodo vulputate justo in blandit</t>
  </si>
  <si>
    <t>vestibulum aliquet ultrices erat tortor sollicitudin mi sit</t>
  </si>
  <si>
    <t>cubilia curae duis faucibus accumsan odio curabitur convallis duis consequat dui</t>
  </si>
  <si>
    <t>duis bibendum felis sed interdum venenatis turpis enim blandit mi in porttitor pede justo eu</t>
  </si>
  <si>
    <t>suspendisse ornare consequat lectus in est risus auctor sed tristique in</t>
  </si>
  <si>
    <t>posuere nonummy integer non velit donec</t>
  </si>
  <si>
    <t>vitae quam suspendisse potenti nullam porttitor lacus at turpis donec posuere metus</t>
  </si>
  <si>
    <t>erat tortor sollicitudin mi sit amet lobortis sapien</t>
  </si>
  <si>
    <t>pellentesque ultrices phasellus id sapien in sapien iaculis</t>
  </si>
  <si>
    <t>tincidunt ante vel ipsum praesent blandit lacinia erat vestibulum sed magna at nunc commodo placerat</t>
  </si>
  <si>
    <t>nulla facilisi cras non velit nec nisi vulputate nonummy</t>
  </si>
  <si>
    <t>porttitor lorem id ligula suspendisse ornare</t>
  </si>
  <si>
    <t>id nisl venenatis lacinia aenean sit amet justo morbi ut odio cras mi pede</t>
  </si>
  <si>
    <t>quis justo maecenas rhoncus aliquam lacus morbi quis tortor</t>
  </si>
  <si>
    <t>platea dictumst maecenas ut massa</t>
  </si>
  <si>
    <t>justo sollicitudin ut suscipit a feugiat et eros vestibulum ac est lacinia</t>
  </si>
  <si>
    <t>convallis nunc proin at turpis a pede</t>
  </si>
  <si>
    <t>quam pharetra magna ac consequat metus sapien ut nunc vestibulum ante ipsum primis in faucibus</t>
  </si>
  <si>
    <t>diam neque vestibulum eget vulputate ut ultrices</t>
  </si>
  <si>
    <t>nisi venenatis tristique fusce congue diam id ornare</t>
  </si>
  <si>
    <t>morbi quis tortor id nulla ultrices aliquet maecenas leo</t>
  </si>
  <si>
    <t>tortor duis mattis egestas metus aenean fermentum donec ut mauris eget massa</t>
  </si>
  <si>
    <t>ut nulla sed accumsan felis ut</t>
  </si>
  <si>
    <t>lacinia sapien quis libero nullam sit</t>
  </si>
  <si>
    <t>odio consequat varius integer ac leo pellentesque ultrices mattis odio</t>
  </si>
  <si>
    <t>enim leo rhoncus sed vestibulum sit amet cursus id turpis integer</t>
  </si>
  <si>
    <t>vestibulum rutrum rutrum neque aenean auctor gravida sem praesent id massa id nisl venenatis lacinia</t>
  </si>
  <si>
    <t>phasellus sit amet erat nulla tempus vivamus in felis</t>
  </si>
  <si>
    <t>neque aenean auctor gravida sem praesent id massa</t>
  </si>
  <si>
    <t>id justo sit amet sapien dignissim</t>
  </si>
  <si>
    <t>congue etiam justo etiam pretium iaculis</t>
  </si>
  <si>
    <t>viverra pede ac diam cras pellentesque volutpat dui maecenas</t>
  </si>
  <si>
    <t>risus praesent lectus vestibulum quam sapien varius ut blandit</t>
  </si>
  <si>
    <t>fusce consequat nulla nisl nunc nisl duis bibendum felis sed interdum</t>
  </si>
  <si>
    <t>est congue elementum in hac habitasse</t>
  </si>
  <si>
    <t>id nulla ultrices aliquet maecenas leo odio condimentum id luctus nec molestie</t>
  </si>
  <si>
    <t>ut blandit non interdum in ante vestibulum</t>
  </si>
  <si>
    <t>aliquet maecenas leo odio condimentum id luctus nec molestie sed justo pellentesque viverra</t>
  </si>
  <si>
    <t>nam dui proin leo odio porttitor id consequat in</t>
  </si>
  <si>
    <t>curae duis faucibus accumsan odio curabitur convallis duis consequat dui nec nisi</t>
  </si>
  <si>
    <t>felis fusce posuere felis sed lacus morbi</t>
  </si>
  <si>
    <t>quis turpis sed ante vivamus tortor duis mattis egestas metus</t>
  </si>
  <si>
    <t>pulvinar sed nisl nunc rhoncus dui vel sem sed sagittis nam congue risus semper</t>
  </si>
  <si>
    <t>condimentum neque sapien placerat ante nulla justo aliquam quis turpis eget</t>
  </si>
  <si>
    <t>in purus eu magna vulputate luctus cum</t>
  </si>
  <si>
    <t>in eleifend quam a odio in hac</t>
  </si>
  <si>
    <t>justo lacinia eget tincidunt eget tempus vel pede morbi porttitor lorem id ligula suspendisse ornare</t>
  </si>
  <si>
    <t>turpis a pede posuere nonummy integer non</t>
  </si>
  <si>
    <t>ut at dolor quis odio consequat</t>
  </si>
  <si>
    <t>nunc commodo placerat praesent blandit</t>
  </si>
  <si>
    <t>venenatis non sodales sed tincidunt eu felis fusce posuere felis sed</t>
  </si>
  <si>
    <t>fermentum donec ut mauris eget massa tempor convallis nulla neque libero convallis eget</t>
  </si>
  <si>
    <t>eros viverra eget congue eget semper rutrum nulla nunc purus phasellus in felis</t>
  </si>
  <si>
    <t>ante vivamus tortor duis mattis egestas metus aenean fermentum donec ut mauris eget massa</t>
  </si>
  <si>
    <t>in eleifend quam a odio in hac habitasse platea dictumst maecenas ut</t>
  </si>
  <si>
    <t>congue risus semper porta volutpat quam pede</t>
  </si>
  <si>
    <t>rhoncus dui vel sem sed sagittis nam congue risus semper porta</t>
  </si>
  <si>
    <t>curabitur gravida nisi at nibh in hac habitasse platea dictumst aliquam</t>
  </si>
  <si>
    <t>lectus vestibulum quam sapien varius ut</t>
  </si>
  <si>
    <t>lorem quisque ut erat curabitur gravida nisi at nibh</t>
  </si>
  <si>
    <t>aliquam sit amet diam in magna bibendum imperdiet nullam orci</t>
  </si>
  <si>
    <t>at turpis donec posuere metus vitae ipsum aliquam non mauris morbi non</t>
  </si>
  <si>
    <t>curabitur at ipsum ac tellus</t>
  </si>
  <si>
    <t>consectetuer adipiscing elit proin risus praesent lectus vestibulum</t>
  </si>
  <si>
    <t>orci luctus et ultrices posuere cubilia curae duis faucibus accumsan odio curabitur convallis duis</t>
  </si>
  <si>
    <t>feugiat non pretium quis lectus suspendisse</t>
  </si>
  <si>
    <t>eu magna vulputate luctus cum</t>
  </si>
  <si>
    <t>rhoncus aliquet pulvinar sed nisl nunc rhoncus dui vel sem sed</t>
  </si>
  <si>
    <t>cum sociis natoque penatibus et magnis dis parturient montes nascetur ridiculus mus etiam</t>
  </si>
  <si>
    <t>eget tempus vel pede morbi</t>
  </si>
  <si>
    <t>neque vestibulum eget vulputate ut ultrices vel augue vestibulum ante ipsum primis</t>
  </si>
  <si>
    <t>vel augue vestibulum rutrum rutrum neque aenean auctor gravida sem praesent</t>
  </si>
  <si>
    <t>sit amet justo morbi ut odio cras mi pede malesuada in imperdiet et</t>
  </si>
  <si>
    <t>parturient montes nascetur ridiculus mus etiam vel augue vestibulum rutrum rutrum neque</t>
  </si>
  <si>
    <t>id turpis integer aliquet massa id lobortis convallis tortor risus dapibus augue vel</t>
  </si>
  <si>
    <t>ultrices posuere cubilia curae mauris viverra diam vitae quam suspendisse potenti</t>
  </si>
  <si>
    <t>vel enim sit amet nunc viverra dapibus nulla suscipit ligula in lacus curabitur at</t>
  </si>
  <si>
    <t>rutrum ac lobortis vel dapibus at diam nam tristique tortor</t>
  </si>
  <si>
    <t>ultrices vel augue vestibulum ante</t>
  </si>
  <si>
    <t>interdum eu tincidunt in leo</t>
  </si>
  <si>
    <t>ut suscipit a feugiat et eros vestibulum ac est lacinia nisi venenatis tristique fusce</t>
  </si>
  <si>
    <t>elementum pellentesque quisque porta volutpat</t>
  </si>
  <si>
    <t>velit eu est congue elementum in hac</t>
  </si>
  <si>
    <t>orci luctus et ultrices posuere cubilia curae duis faucibus accumsan</t>
  </si>
  <si>
    <t>suscipit ligula in lacus curabitur at ipsum ac tellus semper interdum mauris ullamcorper</t>
  </si>
  <si>
    <t>odio donec vitae nisi nam ultrices</t>
  </si>
  <si>
    <t>purus sit amet nulla quisque</t>
  </si>
  <si>
    <t>diam in magna bibendum imperdiet nullam orci pede venenatis non</t>
  </si>
  <si>
    <t>luctus tincidunt nulla mollis molestie lorem quisque ut erat curabitur</t>
  </si>
  <si>
    <t>eget elit sodales scelerisque mauris sit amet eros suspendisse</t>
  </si>
  <si>
    <t>ipsum dolor sit amet consectetuer adipiscing elit proin risus praesent lectus vestibulum quam sapien</t>
  </si>
  <si>
    <t>urna pretium nisl ut volutpat sapien</t>
  </si>
  <si>
    <t>tincidunt eu felis fusce posuere felis sed lacus morbi sem mauris</t>
  </si>
  <si>
    <t>et ultrices posuere cubilia curae duis faucibus accumsan odio curabitur</t>
  </si>
  <si>
    <t>lacinia nisi venenatis tristique fusce congue diam id ornare imperdiet sapien urna pretium nisl</t>
  </si>
  <si>
    <t>adipiscing lorem vitae mattis nibh ligula</t>
  </si>
  <si>
    <t>faucibus orci luctus et ultrices posuere cubilia curae donec pharetra magna vestibulum aliquet</t>
  </si>
  <si>
    <t>luctus nec molestie sed justo pellentesque viverra pede</t>
  </si>
  <si>
    <t>nulla quisque arcu libero rutrum</t>
  </si>
  <si>
    <t>convallis duis consequat dui nec nisi volutpat eleifend donec ut</t>
  </si>
  <si>
    <t>non ligula pellentesque ultrices phasellus id sapien in sapien</t>
  </si>
  <si>
    <t>gravida sem praesent id massa id nisl venenatis lacinia</t>
  </si>
  <si>
    <t>quam a odio in hac habitasse platea dictumst maecenas ut massa quis</t>
  </si>
  <si>
    <t>vestibulum sagittis sapien cum sociis natoque penatibus</t>
  </si>
  <si>
    <t>molestie lorem quisque ut erat curabitur gravida nisi at</t>
  </si>
  <si>
    <t>ac leo pellentesque ultrices mattis odio donec</t>
  </si>
  <si>
    <t>orci pede venenatis non sodales sed tincidunt eu felis fusce</t>
  </si>
  <si>
    <t>sit amet sapien dignissim vestibulum</t>
  </si>
  <si>
    <t>sem sed sagittis nam congue risus semper</t>
  </si>
  <si>
    <t>accumsan tortor quis turpis sed ante vivamus tortor duis mattis egestas metus aenean fermentum</t>
  </si>
  <si>
    <t>cubilia curae donec pharetra magna vestibulum aliquet ultrices erat tortor sollicitudin mi sit amet</t>
  </si>
  <si>
    <t>sapien iaculis congue vivamus metus arcu adipiscing molestie</t>
  </si>
  <si>
    <t>ante ipsum primis in faucibus orci luctus et ultrices posuere cubilia curae</t>
  </si>
  <si>
    <t>id massa id nisl venenatis lacinia aenean sit amet justo morbi</t>
  </si>
  <si>
    <t>vestibulum sed magna at nunc commodo placerat praesent blandit nam nulla integer pede justo lacinia</t>
  </si>
  <si>
    <t>varius integer ac leo pellentesque</t>
  </si>
  <si>
    <t>lacinia nisi venenatis tristique fusce congue diam id</t>
  </si>
  <si>
    <t>commodo vulputate justo in blandit ultrices enim lorem ipsum dolor sit amet consectetuer</t>
  </si>
  <si>
    <t>ipsum primis in faucibus orci luctus et ultrices</t>
  </si>
  <si>
    <t>justo pellentesque viverra pede ac diam cras</t>
  </si>
  <si>
    <t>ac nibh fusce lacus purus aliquet at feugiat non</t>
  </si>
  <si>
    <t>imperdiet et commodo vulputate justo in blandit ultrices enim lorem ipsum dolor sit</t>
  </si>
  <si>
    <t>convallis morbi odio odio elementum eu interdum eu tincidunt in leo</t>
  </si>
  <si>
    <t>cum sociis natoque penatibus et</t>
  </si>
  <si>
    <t>parturient montes nascetur ridiculus mus vivamus vestibulum sagittis sapien cum sociis natoque penatibus</t>
  </si>
  <si>
    <t>rutrum nulla nunc purus phasellus in felis</t>
  </si>
  <si>
    <t>nibh fusce lacus purus aliquet at feugiat non pretium quis lectus</t>
  </si>
  <si>
    <t>viverra dapibus nulla suscipit ligula in lacus curabitur at ipsum</t>
  </si>
  <si>
    <t>magnis dis parturient montes nascetur ridiculus mus vivamus vestibulum sagittis sapien</t>
  </si>
  <si>
    <t>morbi quis tortor id nulla ultrices</t>
  </si>
  <si>
    <t>in faucibus orci luctus et ultrices posuere cubilia curae donec pharetra magna vestibulum aliquet</t>
  </si>
  <si>
    <t>nisi venenatis tristique fusce congue diam id ornare imperdiet sapien urna pretium nisl</t>
  </si>
  <si>
    <t>nibh fusce lacus purus aliquet at feugiat non</t>
  </si>
  <si>
    <t>orci pede venenatis non sodales sed tincidunt eu felis fusce posuere felis sed lacus</t>
  </si>
  <si>
    <t>auctor gravida sem praesent id massa</t>
  </si>
  <si>
    <t>at dolor quis odio consequat varius integer ac leo pellentesque ultrices mattis</t>
  </si>
  <si>
    <t>semper rutrum nulla nunc purus phasellus in felis donec semper sapien a libero nam</t>
  </si>
  <si>
    <t>ultrices phasellus id sapien in sapien iaculis congue vivamus metus arcu adipiscing</t>
  </si>
  <si>
    <t>curae nulla dapibus dolor vel est donec odio justo sollicitudin ut suscipit a feugiat</t>
  </si>
  <si>
    <t>volutpat dui maecenas tristique est et tempus semper est quam</t>
  </si>
  <si>
    <t>integer aliquet massa id lobortis convallis tortor risus dapibus augue vel accumsan tellus nisi eu</t>
  </si>
  <si>
    <t>nisi at nibh in hac habitasse platea dictumst</t>
  </si>
  <si>
    <t>vel augue vestibulum ante ipsum primis in</t>
  </si>
  <si>
    <t>sapien iaculis congue vivamus metus arcu adipiscing molestie hendrerit at vulputate vitae</t>
  </si>
  <si>
    <t>eros suspendisse accumsan tortor quis turpis sed</t>
  </si>
  <si>
    <t>non pretium quis lectus suspendisse potenti in eleifend quam a odio in hac habitasse platea</t>
  </si>
  <si>
    <t>justo sit amet sapien dignissim vestibulum vestibulum ante ipsum primis in</t>
  </si>
  <si>
    <t>tempor convallis nulla neque libero convallis eget eleifend luctus ultricies eu nibh</t>
  </si>
  <si>
    <t>aliquam non mauris morbi non lectus aliquam sit amet diam</t>
  </si>
  <si>
    <t>justo pellentesque viverra pede ac diam cras pellentesque volutpat dui maecenas tristique est et</t>
  </si>
  <si>
    <t>eros vestibulum ac est lacinia nisi venenatis</t>
  </si>
  <si>
    <t>semper porta volutpat quam pede lobortis ligula sit amet eleifend</t>
  </si>
  <si>
    <t>ut rhoncus aliquet pulvinar sed nisl nunc rhoncus</t>
  </si>
  <si>
    <t>risus semper porta volutpat quam pede</t>
  </si>
  <si>
    <t>odio consequat varius integer ac leo pellentesque ultrices mattis odio donec vitae nisi nam ultrices</t>
  </si>
  <si>
    <t>a suscipit nulla elit ac nulla sed vel enim sit amet nunc</t>
  </si>
  <si>
    <t>odio porttitor id consequat in consequat ut nulla sed accumsan</t>
  </si>
  <si>
    <t>ante vestibulum ante ipsum primis in faucibus orci luctus et</t>
  </si>
  <si>
    <t>lacus at velit vivamus vel nulla eget</t>
  </si>
  <si>
    <t>sapien arcu sed augue aliquam erat volutpat in congue etiam justo etiam</t>
  </si>
  <si>
    <t>amet justo morbi ut odio cras mi pede malesuada in imperdiet</t>
  </si>
  <si>
    <t>pretium nisl ut volutpat sapien arcu sed augue aliquam erat volutpat in congue</t>
  </si>
  <si>
    <t>nulla mollis molestie lorem quisque ut erat curabitur gravida nisi at</t>
  </si>
  <si>
    <t>curae duis faucibus accumsan odio curabitur</t>
  </si>
  <si>
    <t>dictumst aliquam augue quam sollicitudin</t>
  </si>
  <si>
    <t>in leo maecenas pulvinar lobortis est phasellus sit amet erat nulla tempus vivamus in felis</t>
  </si>
  <si>
    <t>maecenas tristique est et tempus semper est quam pharetra magna ac</t>
  </si>
  <si>
    <t>nulla ac enim in tempor turpis nec euismod</t>
  </si>
  <si>
    <t>vel nulla eget eros elementum pellentesque quisque</t>
  </si>
  <si>
    <t>augue vel accumsan tellus nisi eu orci mauris lacinia sapien quis libero</t>
  </si>
  <si>
    <t>volutpat eleifend donec ut dolor morbi vel lectus in quam fringilla rhoncus mauris enim</t>
  </si>
  <si>
    <t>cras non velit nec nisi vulputate nonummy maecenas tincidunt lacus at velit vivamus</t>
  </si>
  <si>
    <t>tincidunt lacus at velit vivamus vel nulla eget eros elementum</t>
  </si>
  <si>
    <t>nibh ligula nec sem duis aliquam</t>
  </si>
  <si>
    <t>sit amet sapien dignissim vestibulum vestibulum ante ipsum primis in faucibus orci luctus</t>
  </si>
  <si>
    <t>aliquam lacus morbi quis tortor id nulla</t>
  </si>
  <si>
    <t>mauris lacinia sapien quis libero nullam sit amet turpis elementum ligula vehicula consequat</t>
  </si>
  <si>
    <t>iaculis congue vivamus metus arcu adipiscing molestie hendrerit</t>
  </si>
  <si>
    <t>sit amet diam in magna bibendum imperdiet nullam orci pede venenatis non sodales sed tincidunt</t>
  </si>
  <si>
    <t>odio curabitur convallis duis consequat dui nec nisi volutpat eleifend</t>
  </si>
  <si>
    <t>erat volutpat in congue etiam justo etiam pretium iaculis justo in hac habitasse</t>
  </si>
  <si>
    <t>in felis eu sapien cursus</t>
  </si>
  <si>
    <t>ornare imperdiet sapien urna pretium nisl ut volutpat sapien</t>
  </si>
  <si>
    <t>quam pharetra magna ac consequat</t>
  </si>
  <si>
    <t>massa donec dapibus duis at velit eu est congue elementum in hac</t>
  </si>
  <si>
    <t>suscipit a feugiat et eros vestibulum ac est lacinia nisi venenatis tristique fusce congue</t>
  </si>
  <si>
    <t>condimentum neque sapien placerat ante nulla justo</t>
  </si>
  <si>
    <t>sed vel enim sit amet nunc viverra dapibus nulla</t>
  </si>
  <si>
    <t>eleifend donec ut dolor morbi vel lectus in quam fringilla rhoncus mauris enim</t>
  </si>
  <si>
    <t>quisque arcu libero rutrum ac</t>
  </si>
  <si>
    <t>cubilia curae donec pharetra magna</t>
  </si>
  <si>
    <t>in quam fringilla rhoncus mauris enim leo rhoncus sed vestibulum sit amet cursus id turpis</t>
  </si>
  <si>
    <t>nunc proin at turpis a</t>
  </si>
  <si>
    <t>rutrum at lorem integer tincidunt ante</t>
  </si>
  <si>
    <t>nullam porttitor lacus at turpis donec</t>
  </si>
  <si>
    <t>nam ultrices libero non mattis pulvinar nulla pede ullamcorper augue a suscipit nulla</t>
  </si>
  <si>
    <t>tempus semper est quam pharetra magna</t>
  </si>
  <si>
    <t>venenatis non sodales sed tincidunt eu felis fusce posuere felis sed lacus</t>
  </si>
  <si>
    <t>luctus et ultrices posuere cubilia curae nulla dapibus dolor vel est donec</t>
  </si>
  <si>
    <t>mus vivamus vestibulum sagittis sapien cum sociis natoque penatibus et magnis dis parturient montes</t>
  </si>
  <si>
    <t>non pretium quis lectus suspendisse potenti in eleifend quam a odio in</t>
  </si>
  <si>
    <t>natoque penatibus et magnis dis parturient</t>
  </si>
  <si>
    <t>quam fringilla rhoncus mauris enim leo</t>
  </si>
  <si>
    <t>aliquet pulvinar sed nisl nunc rhoncus dui vel sem sed sagittis</t>
  </si>
  <si>
    <t>at turpis a pede posuere nonummy integer non velit donec</t>
  </si>
  <si>
    <t>eget semper rutrum nulla nunc purus phasellus</t>
  </si>
  <si>
    <t>vitae consectetuer eget rutrum at</t>
  </si>
  <si>
    <t>sodales scelerisque mauris sit amet</t>
  </si>
  <si>
    <t>pede venenatis non sodales sed tincidunt eu felis fusce</t>
  </si>
  <si>
    <t>posuere cubilia curae duis faucibus accumsan odio curabitur</t>
  </si>
  <si>
    <t>morbi non quam nec dui luctus rutrum nulla tellus in sagittis dui vel</t>
  </si>
  <si>
    <t>nisi at nibh in hac habitasse platea dictumst aliquam augue quam</t>
  </si>
  <si>
    <t>nam congue risus semper porta volutpat quam pede lobortis ligula</t>
  </si>
  <si>
    <t>felis sed lacus morbi sem mauris laoreet ut rhoncus aliquet pulvinar sed nisl nunc</t>
  </si>
  <si>
    <t>a nibh in quis justo maecenas rhoncus aliquam lacus morbi quis</t>
  </si>
  <si>
    <t>justo eu massa donec dapibus duis at velit eu est congue elementum in hac</t>
  </si>
  <si>
    <t>massa id lobortis convallis tortor risus</t>
  </si>
  <si>
    <t>vivamus metus arcu adipiscing molestie</t>
  </si>
  <si>
    <t>justo in hac habitasse platea dictumst</t>
  </si>
  <si>
    <t>elementum nullam varius nulla facilisi cras non velit nec</t>
  </si>
  <si>
    <t>enim sit amet nunc viverra dapibus nulla suscipit ligula in lacus</t>
  </si>
  <si>
    <t>habitasse platea dictumst aliquam augue quam sollicitudin vitae consectetuer eget</t>
  </si>
  <si>
    <t>ipsum primis in faucibus orci luctus et ultrices posuere cubilia</t>
  </si>
  <si>
    <t>convallis tortor risus dapibus augue</t>
  </si>
  <si>
    <t>pede justo lacinia eget tincidunt eget tempus vel pede morbi porttitor lorem id ligula suspendisse</t>
  </si>
  <si>
    <t>sodales scelerisque mauris sit amet eros suspendisse accumsan tortor quis turpis</t>
  </si>
  <si>
    <t>sem sed sagittis nam congue risus semper porta volutpat quam pede lobortis</t>
  </si>
  <si>
    <t>ut mauris eget massa tempor convallis nulla neque libero convallis eget eleifend luctus ultricies</t>
  </si>
  <si>
    <t>curabitur at ipsum ac tellus semper interdum</t>
  </si>
  <si>
    <t>natoque penatibus et magnis dis parturient montes nascetur ridiculus mus vivamus vestibulum sagittis sapien</t>
  </si>
  <si>
    <t>tincidunt in leo maecenas pulvinar</t>
  </si>
  <si>
    <t>etiam pretium iaculis justo in hac habitasse</t>
  </si>
  <si>
    <t>est phasellus sit amet erat nulla tempus vivamus in felis</t>
  </si>
  <si>
    <t>nulla tempus vivamus in felis eu</t>
  </si>
  <si>
    <t>mauris ullamcorper purus sit amet nulla quisque arcu libero rutrum ac lobortis vel dapibus</t>
  </si>
  <si>
    <t>non mi integer ac neque duis bibendum morbi</t>
  </si>
  <si>
    <t>primis in faucibus orci luctus et ultrices posuere cubilia curae donec pharetra magna</t>
  </si>
  <si>
    <t>luctus et ultrices posuere cubilia</t>
  </si>
  <si>
    <t>donec quis orci eget orci vehicula</t>
  </si>
  <si>
    <t>lobortis ligula sit amet eleifend pede libero quis orci nullam molestie nibh in lectus</t>
  </si>
  <si>
    <t>nulla sed vel enim sit amet nunc viverra dapibus nulla suscipit ligula in lacus curabitur</t>
  </si>
  <si>
    <t>arcu libero rutrum ac lobortis vel dapibus at</t>
  </si>
  <si>
    <t>malesuada in imperdiet et commodo vulputate justo in blandit ultrices enim lorem ipsum dolor sit</t>
  </si>
  <si>
    <t>erat quisque erat eros viverra eget congue eget semper rutrum nulla nunc purus phasellus</t>
  </si>
  <si>
    <t>ipsum dolor sit amet consectetuer adipiscing elit proin interdum mauris non</t>
  </si>
  <si>
    <t>ac diam cras pellentesque volutpat dui maecenas tristique est et tempus semper</t>
  </si>
  <si>
    <t>velit vivamus vel nulla eget eros elementum pellentesque quisque porta volutpat erat quisque erat</t>
  </si>
  <si>
    <t>nulla neque libero convallis eget eleifend luctus ultricies eu nibh</t>
  </si>
  <si>
    <t/>
  </si>
  <si>
    <t>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t>
  </si>
  <si>
    <t>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t>
  </si>
  <si>
    <t>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t>
  </si>
  <si>
    <t>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t>
  </si>
  <si>
    <t>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t>
  </si>
  <si>
    <t>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t>
  </si>
  <si>
    <t>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t>
  </si>
  <si>
    <t>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t>
  </si>
  <si>
    <t>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t>
  </si>
  <si>
    <t>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</si>
  <si>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justo in blandit ultrices enim lorem ipsum dolor</t>
  </si>
  <si>
    <t>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t>
  </si>
  <si>
    <t>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t>
  </si>
  <si>
    <t>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t>
  </si>
  <si>
    <t>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t>
  </si>
  <si>
    <t>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t>
  </si>
  <si>
    <t>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t>
  </si>
  <si>
    <t>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t>
  </si>
  <si>
    <t>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t>
  </si>
  <si>
    <t>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t>
  </si>
  <si>
    <t>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t>
  </si>
  <si>
    <t>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t>
  </si>
  <si>
    <t>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</si>
  <si>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sed tristique in tempus sit amet sem fusce consequat nulla nisl nunc nisl duis bibendum felis sed interdum venenatis turpis enim blandit mi in porttitor pede justo eu massa donec dapibus duis at velit eu est congue elementum in hac habitasse platea dictumst morbi</t>
  </si>
  <si>
    <t>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t>
  </si>
  <si>
    <t>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t>
  </si>
  <si>
    <t>faucibus orci luctus et ultrices posuere cubilia curae nulla dapibus dolor vel est donec odio justo sollicitudin ut suscipit a feugiat</t>
  </si>
  <si>
    <t>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t>
  </si>
  <si>
    <t>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t>
  </si>
  <si>
    <t>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t>
  </si>
  <si>
    <t>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t>
  </si>
  <si>
    <t>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t>
  </si>
  <si>
    <t>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t>
  </si>
  <si>
    <t>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t>
  </si>
  <si>
    <t>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t>
  </si>
  <si>
    <t>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t>
  </si>
  <si>
    <t>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t>
  </si>
  <si>
    <t>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t>
  </si>
  <si>
    <t>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t>
  </si>
  <si>
    <t>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t>
  </si>
  <si>
    <t>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t>
  </si>
  <si>
    <t>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t>
  </si>
  <si>
    <t>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t>
  </si>
  <si>
    <t>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t>
  </si>
  <si>
    <t>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t>
  </si>
  <si>
    <t>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t>
  </si>
  <si>
    <t>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t>
  </si>
  <si>
    <t>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t>
  </si>
  <si>
    <t>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t>
  </si>
  <si>
    <t>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t>
  </si>
  <si>
    <t>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t>
  </si>
  <si>
    <t>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t>
  </si>
  <si>
    <t>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</si>
  <si>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t>
  </si>
  <si>
    <t>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t>
  </si>
  <si>
    <t>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t>
  </si>
  <si>
    <t>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t>
  </si>
  <si>
    <t>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t>
  </si>
  <si>
    <t>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t>
  </si>
  <si>
    <t>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t>
  </si>
  <si>
    <t>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t>
  </si>
  <si>
    <t>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t>
  </si>
  <si>
    <t>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t>
  </si>
  <si>
    <t>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t>
  </si>
  <si>
    <t>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t>
  </si>
  <si>
    <t>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t>
  </si>
  <si>
    <t>nulla mollis molestie lorem quisque ut erat curabitur gravida nisi at nibh in hac habitasse platea dictumst aliquam augue quam sollicitudin vitae consectetuer eget rutrum at lorem integer tincidunt ante vel ipsum</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</si>
  <si>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ut blandit non interdum</t>
  </si>
  <si>
    <t>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t>
  </si>
  <si>
    <t>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t>
  </si>
  <si>
    <t>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t>
  </si>
  <si>
    <t>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t>
  </si>
  <si>
    <t>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t>
  </si>
  <si>
    <t>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t>
  </si>
  <si>
    <t>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t>
  </si>
  <si>
    <t>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t>
  </si>
  <si>
    <t>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t>
  </si>
  <si>
    <t>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t>
  </si>
  <si>
    <t>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t>
  </si>
  <si>
    <t>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t>
  </si>
  <si>
    <t>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t>
  </si>
  <si>
    <t>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t>
  </si>
  <si>
    <t>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</si>
  <si>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non lectus aliquam sit amet</t>
  </si>
  <si>
    <t>felis donec semper sapien a libero nam dui proin leo odio porttitor id consequat in consequat ut nulla sed accumsan felis ut at dolor quis odio consequat varius integer ac</t>
  </si>
  <si>
    <t>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</si>
  <si>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t>
  </si>
  <si>
    <t>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t>
  </si>
  <si>
    <t>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t>
  </si>
  <si>
    <t>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t>
  </si>
  <si>
    <t>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t>
  </si>
  <si>
    <t>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t>
  </si>
  <si>
    <t>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t>
  </si>
  <si>
    <t>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t>
  </si>
  <si>
    <t>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t>
  </si>
  <si>
    <t>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t>
  </si>
  <si>
    <t>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t>
  </si>
  <si>
    <t>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t>
  </si>
  <si>
    <t>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t>
  </si>
  <si>
    <t>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t>
  </si>
  <si>
    <t>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t>
  </si>
  <si>
    <t>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t>
  </si>
  <si>
    <t>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</si>
  <si>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t>
  </si>
  <si>
    <t>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t>
  </si>
  <si>
    <t>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</si>
  <si>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ultrices aliquet maecenas leo odio condimentum id luctus nec molestie sed justo pellentesque viverra pede ac diam cras pellentesque volutpat dui maecenas tristique est et tempus semper est quam pharetra magna ac consequat metus sapien ut nunc vestibulum ante</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</si>
  <si>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id ornare imperdiet sapien urna pretium nisl ut volutpat sapien arcu</t>
  </si>
  <si>
    <t>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t>
  </si>
  <si>
    <t>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t>
  </si>
  <si>
    <t>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t>
  </si>
  <si>
    <t>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t>
  </si>
  <si>
    <t>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t>
  </si>
  <si>
    <t>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t>
  </si>
  <si>
    <t>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t>
  </si>
  <si>
    <t>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t>
  </si>
  <si>
    <t>ut tellus nulla ut erat id mauris vulputate elementum nullam varius nulla facilisi cras non velit nec nisi vulputate nonummy</t>
  </si>
  <si>
    <t>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t>
  </si>
  <si>
    <t>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t>
  </si>
  <si>
    <t>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</si>
  <si>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t>
  </si>
  <si>
    <t>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t>
  </si>
  <si>
    <t>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t>
  </si>
  <si>
    <t>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t>
  </si>
  <si>
    <t>consequat ut nulla sed accumsan felis ut at dolor quis odio consequat varius integer ac leo pellentesque ultrices mattis odio donec vitae nisi nam ultrices libero non mattis pulvinar nulla pede ullamcorper augue a suscipit nulla elit ac nulla sed vel enim sit amet</t>
  </si>
  <si>
    <t>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t>
  </si>
  <si>
    <t>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t>
  </si>
  <si>
    <t>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t>
  </si>
  <si>
    <t>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t>
  </si>
  <si>
    <t>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t>
  </si>
  <si>
    <t>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t>
  </si>
  <si>
    <t>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</si>
  <si>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et magnis dis parturient montes nascetur ridiculus mus etiam vel augue vestibulum rutrum rutrum neque aenean auctor gravida sem praesent id massa id nisl venenatis lacinia aenean sit amet justo morbi ut odio cras mi pede malesuada in imperdiet et commodo vulputate justo in</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</si>
  <si>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t>
  </si>
  <si>
    <t>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t>
  </si>
  <si>
    <t>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t>
  </si>
  <si>
    <t>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t>
  </si>
  <si>
    <t>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t>
  </si>
  <si>
    <t>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t>
  </si>
  <si>
    <t>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t>
  </si>
  <si>
    <t>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t>
  </si>
  <si>
    <t>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t>
  </si>
  <si>
    <t>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t>
  </si>
  <si>
    <t>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t>
  </si>
  <si>
    <t>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t>
  </si>
  <si>
    <t>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t>
  </si>
  <si>
    <t>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t>
  </si>
  <si>
    <t>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t>
  </si>
  <si>
    <t>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t>
  </si>
  <si>
    <t>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t>
  </si>
  <si>
    <t>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</si>
  <si>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aliquam lacus</t>
  </si>
  <si>
    <t>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t>
  </si>
  <si>
    <t>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t>
  </si>
  <si>
    <t>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t>
  </si>
  <si>
    <t>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t>
  </si>
  <si>
    <t>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</si>
  <si>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t>
  </si>
  <si>
    <t>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t>
  </si>
  <si>
    <t>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t>
  </si>
  <si>
    <t>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t>
  </si>
  <si>
    <t>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t>
  </si>
  <si>
    <t>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t>
  </si>
  <si>
    <t>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t>
  </si>
  <si>
    <t>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t>
  </si>
  <si>
    <t>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t>
  </si>
  <si>
    <t>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</si>
  <si>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fringilla rhoncus mauris enim leo rhoncus sed vestibulum sit amet cursus id turpis integer</t>
  </si>
  <si>
    <t>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t>
  </si>
  <si>
    <t>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t>
  </si>
  <si>
    <t>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t>
  </si>
  <si>
    <t>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t>
  </si>
  <si>
    <t>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t>
  </si>
  <si>
    <t>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t>
  </si>
  <si>
    <t>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t>
  </si>
  <si>
    <t>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t>
  </si>
  <si>
    <t>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t>
  </si>
  <si>
    <t>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t>
  </si>
  <si>
    <t>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t>
  </si>
  <si>
    <t>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t>
  </si>
  <si>
    <t>justo sit amet sapien dignissim vestibulum vestibulum ante ipsum primis in faucibus orci luctus et ultrices posuere cubilia curae nulla dapibus dolor vel est donec odio justo</t>
  </si>
  <si>
    <t>lacus purus aliquet at feugiat non pretium quis lectus suspendisse potenti in eleifend quam a odio in hac habitasse platea dictumst maecenas ut massa quis augue luctus tincidunt nulla mollis molestie</t>
  </si>
  <si>
    <t>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t>
  </si>
  <si>
    <t>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t>
  </si>
  <si>
    <t>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t>
  </si>
  <si>
    <t>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</si>
  <si>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nunc viverra dapibus nulla suscipit ligula in lacus curabitur at ipsum ac tellus semper interdum mauris ullamcorper purus sit amet nulla quisque arcu libero</t>
  </si>
  <si>
    <t>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t>
  </si>
  <si>
    <t>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t>
  </si>
  <si>
    <t>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t>
  </si>
  <si>
    <t>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t>
  </si>
  <si>
    <t>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t>
  </si>
  <si>
    <t>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</si>
  <si>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ut volutpat sapien arcu sed augue aliquam erat volutpat in congue etiam justo etiam pretium iaculis justo</t>
  </si>
  <si>
    <t>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t>
  </si>
  <si>
    <t>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t>
  </si>
  <si>
    <t>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t>
  </si>
  <si>
    <t>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t>
  </si>
  <si>
    <t>ipsum primis in faucibus orci luctus et ultrices posuere cubilia curae duis faucibus accumsan odio curabitur convallis duis consequat dui nec nisi volutpat eleifend donec ut dolor morbi vel lectus in quam fringilla rhoncus mauris enim leo</t>
  </si>
  <si>
    <t>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t>
  </si>
  <si>
    <t>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t>
  </si>
  <si>
    <t>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t>
  </si>
  <si>
    <t>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t>
  </si>
  <si>
    <t>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t>
  </si>
  <si>
    <t>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t>
  </si>
  <si>
    <t>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t>
  </si>
  <si>
    <t>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t>
  </si>
  <si>
    <t>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t>
  </si>
  <si>
    <t>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t>
  </si>
  <si>
    <t>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t>
  </si>
  <si>
    <t>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t>
  </si>
  <si>
    <t>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t>
  </si>
  <si>
    <t>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t>
  </si>
  <si>
    <t>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t>
  </si>
  <si>
    <t>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t>
  </si>
  <si>
    <t>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t>
  </si>
  <si>
    <t>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t>
  </si>
  <si>
    <t>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t>
  </si>
  <si>
    <t>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t>
  </si>
  <si>
    <t>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t>
  </si>
  <si>
    <t>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t>
  </si>
  <si>
    <t>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t>
  </si>
  <si>
    <t>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t>
  </si>
  <si>
    <t>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t>
  </si>
  <si>
    <t>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t>
  </si>
  <si>
    <t>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t>
  </si>
  <si>
    <t>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t>
  </si>
  <si>
    <t>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t>
  </si>
  <si>
    <t>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</si>
  <si>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t>
  </si>
  <si>
    <t>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t>
  </si>
  <si>
    <t>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t>
  </si>
  <si>
    <t>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t>
  </si>
  <si>
    <t>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t>
  </si>
  <si>
    <t>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t>
  </si>
  <si>
    <t>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t>
  </si>
  <si>
    <t>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t>
  </si>
  <si>
    <t>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t>
  </si>
  <si>
    <t>odio donec vitae nisi nam ultrices libero non mattis pulvinar nulla pede ullamcorper augue a suscipit nulla elit ac nulla</t>
  </si>
  <si>
    <t>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t>
  </si>
  <si>
    <t>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t>
  </si>
  <si>
    <t>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t>
  </si>
  <si>
    <t>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</si>
  <si>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cursus id turpis integer aliquet massa id lobortis convallis tortor risus dapibus augue vel accumsan tellus nisi eu orci mauris lacinia sapien quis libero nullam sit amet turpis elementum ligula vehicula consequat morbi a ipsum integer</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</si>
  <si>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</si>
  <si>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t>
  </si>
  <si>
    <t>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t>
  </si>
  <si>
    <t>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t>
  </si>
  <si>
    <t>a ipsum integer a nibh in quis justo maecenas rhoncus aliquam lacus morbi quis tortor id nulla ultrices aliquet maecenas leo odio condimentum id luctus nec molestie sed justo pellentesque viverra pede ac diam cras pellentesque volutpat dui maecenas</t>
  </si>
  <si>
    <t>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t>
  </si>
  <si>
    <t>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t>
  </si>
  <si>
    <t>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t>
  </si>
  <si>
    <t>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t>
  </si>
  <si>
    <t>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t>
  </si>
  <si>
    <t>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t>
  </si>
  <si>
    <t>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t>
  </si>
  <si>
    <t>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t>
  </si>
  <si>
    <t>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t>
  </si>
  <si>
    <t>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</si>
  <si>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t>
  </si>
  <si>
    <t>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t>
  </si>
  <si>
    <t>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t>
  </si>
  <si>
    <t>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t>
  </si>
  <si>
    <t>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t>
  </si>
  <si>
    <t>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t>
  </si>
  <si>
    <t>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t>
  </si>
  <si>
    <t>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t>
  </si>
  <si>
    <t>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</si>
  <si>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sed tristique in tempus sit amet sem fusce consequat nulla nisl nunc nisl duis bibendum</t>
  </si>
  <si>
    <t>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t>
  </si>
  <si>
    <t>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t>
  </si>
  <si>
    <t>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t>
  </si>
  <si>
    <t>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</si>
  <si>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t>
  </si>
  <si>
    <t>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t>
  </si>
  <si>
    <t>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t>
  </si>
  <si>
    <t>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t>
  </si>
  <si>
    <t>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t>
  </si>
  <si>
    <t>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t>
  </si>
  <si>
    <t>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t>
  </si>
  <si>
    <t>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t>
  </si>
  <si>
    <t>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t>
  </si>
  <si>
    <t>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t>
  </si>
  <si>
    <t>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t>
  </si>
  <si>
    <t>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t>
  </si>
  <si>
    <t>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t>
  </si>
  <si>
    <t>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t>
  </si>
  <si>
    <t>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t>
  </si>
  <si>
    <t>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t>
  </si>
  <si>
    <t>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t>
  </si>
  <si>
    <t>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t>
  </si>
  <si>
    <t>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t>
  </si>
  <si>
    <t>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t>
  </si>
  <si>
    <t>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t>
  </si>
  <si>
    <t>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t>
  </si>
  <si>
    <t>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t>
  </si>
  <si>
    <t>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t>
  </si>
  <si>
    <t>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t>
  </si>
  <si>
    <t>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t>
  </si>
  <si>
    <t>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t>
  </si>
  <si>
    <t>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t>
  </si>
  <si>
    <t>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t>
  </si>
  <si>
    <t>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</si>
  <si>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t>
  </si>
  <si>
    <t>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t>
  </si>
  <si>
    <t>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t>
  </si>
  <si>
    <t>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t>
  </si>
  <si>
    <t>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</si>
  <si>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t>
  </si>
  <si>
    <t>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t>
  </si>
  <si>
    <t>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t>
  </si>
  <si>
    <t>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t>
  </si>
  <si>
    <t>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t>
  </si>
  <si>
    <t>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t>
  </si>
  <si>
    <t>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t>
  </si>
  <si>
    <t>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t>
  </si>
  <si>
    <t>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t>
  </si>
  <si>
    <t>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t>
  </si>
  <si>
    <t>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t>
  </si>
  <si>
    <t>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t>
  </si>
  <si>
    <t>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t>
  </si>
  <si>
    <t>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t>
  </si>
  <si>
    <t>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t>
  </si>
  <si>
    <t>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t>
  </si>
  <si>
    <t>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t>
  </si>
  <si>
    <t>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t>
  </si>
  <si>
    <t>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t>
  </si>
  <si>
    <t>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t>
  </si>
  <si>
    <t>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t>
  </si>
  <si>
    <t>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t>
  </si>
  <si>
    <t>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t>
  </si>
  <si>
    <t>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t>
  </si>
  <si>
    <t>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t>
  </si>
  <si>
    <t>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t>
  </si>
  <si>
    <t>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t>
  </si>
  <si>
    <t>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t>
  </si>
  <si>
    <t>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t>
  </si>
  <si>
    <t>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t>
  </si>
  <si>
    <t>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t>
  </si>
  <si>
    <t>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t>
  </si>
  <si>
    <t>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t>
  </si>
  <si>
    <t>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t>
  </si>
  <si>
    <t>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</si>
  <si>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pede malesuada in imperdiet et commodo vulputate justo in blandit ultrices enim lorem ipsum dolor sit amet consectetuer adipiscing elit proin interdum mauris non ligula pellentesque ultrices phasellus id sapien in</t>
  </si>
  <si>
    <t>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</si>
  <si>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mauris lacinia sapien quis libero nullam</t>
  </si>
  <si>
    <t>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t>
  </si>
  <si>
    <t>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t>
  </si>
  <si>
    <t>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t>
  </si>
  <si>
    <t>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t>
  </si>
  <si>
    <t>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t>
  </si>
  <si>
    <t>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t>
  </si>
  <si>
    <t>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t>
  </si>
  <si>
    <t>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t>
  </si>
  <si>
    <t>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t>
  </si>
  <si>
    <t>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t>
  </si>
  <si>
    <t>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</si>
  <si>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t>
  </si>
  <si>
    <t>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t>
  </si>
  <si>
    <t>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t>
  </si>
  <si>
    <t>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t>
  </si>
  <si>
    <t>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t>
  </si>
  <si>
    <t>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t>
  </si>
  <si>
    <t>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t>
  </si>
  <si>
    <t>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t>
  </si>
  <si>
    <t>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t>
  </si>
  <si>
    <t>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t>
  </si>
  <si>
    <t>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t>
  </si>
  <si>
    <t>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t>
  </si>
  <si>
    <t>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t>
  </si>
  <si>
    <t>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t>
  </si>
  <si>
    <t>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t>
  </si>
  <si>
    <t>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t>
  </si>
  <si>
    <t>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t>
  </si>
  <si>
    <t>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t>
  </si>
  <si>
    <t>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t>
  </si>
  <si>
    <t>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</si>
  <si>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t>
  </si>
  <si>
    <t>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t>
  </si>
  <si>
    <t>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t>
  </si>
  <si>
    <t>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t>
  </si>
  <si>
    <t>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t>
  </si>
  <si>
    <t>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t>
  </si>
  <si>
    <t>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t>
  </si>
  <si>
    <t>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t>
  </si>
  <si>
    <t>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t>
  </si>
  <si>
    <t>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t>
  </si>
  <si>
    <t>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t>
  </si>
  <si>
    <t>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</si>
  <si>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egestas metus aenean fermentum donec ut mauris eget massa tempor convallis nulla neque libero convallis eget eleifend luctus ultricies eu nibh quisque id justo sit amet sapien dignissim vestibulum vestibulum ante ipsum primis in faucibus orci luctus et</t>
  </si>
  <si>
    <t>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t>
  </si>
  <si>
    <t>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t>
  </si>
  <si>
    <t>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t>
  </si>
  <si>
    <t>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t>
  </si>
  <si>
    <t>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t>
  </si>
  <si>
    <t>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t>
  </si>
  <si>
    <t>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t>
  </si>
  <si>
    <t>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t>
  </si>
  <si>
    <t>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t>
  </si>
  <si>
    <t>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t>
  </si>
  <si>
    <t>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t>
  </si>
  <si>
    <t>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t>
  </si>
  <si>
    <t>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t>
  </si>
  <si>
    <t>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t>
  </si>
  <si>
    <t>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t>
  </si>
  <si>
    <t>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t>
  </si>
  <si>
    <t>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t>
  </si>
  <si>
    <t>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t>
  </si>
  <si>
    <t>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t>
  </si>
  <si>
    <t>tempus sit amet sem fusce consequat nulla nisl nunc nisl duis bibendum felis sed interdum venenatis turpis enim blandit mi in porttitor pede justo eu massa donec dapibus duis at velit eu est congue elementum in hac habitasse platea dictumst morbi vestibulum velit id</t>
  </si>
  <si>
    <t>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t>
  </si>
  <si>
    <t>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t>
  </si>
  <si>
    <t>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t>
  </si>
  <si>
    <t>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t>
  </si>
  <si>
    <t>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t>
  </si>
  <si>
    <t>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</si>
  <si>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ornare imperdiet sapien urna pretium nisl ut volutpat sapien arcu sed augue aliquam</t>
  </si>
  <si>
    <t>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t>
  </si>
  <si>
    <t>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t>
  </si>
  <si>
    <t>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t>
  </si>
  <si>
    <t>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t>
  </si>
  <si>
    <t>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t>
  </si>
  <si>
    <t>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t>
  </si>
  <si>
    <t>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t>
  </si>
  <si>
    <t>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t>
  </si>
  <si>
    <t>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t>
  </si>
  <si>
    <t>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t>
  </si>
  <si>
    <t>ligula suspendisse ornare consequat lectus in est risus auctor sed tristique in tempus sit amet sem fusce consequat nulla nisl nunc nisl duis bibendum felis sed interdum venenatis turpis enim blandit mi in porttitor pede justo eu massa</t>
  </si>
  <si>
    <t>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t>
  </si>
  <si>
    <t>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t>
  </si>
  <si>
    <t>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t>
  </si>
  <si>
    <t>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t>
  </si>
  <si>
    <t>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t>
  </si>
  <si>
    <t>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t>
  </si>
  <si>
    <t>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t>
  </si>
  <si>
    <t>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t>
  </si>
  <si>
    <t>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t>
  </si>
  <si>
    <t>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t>
  </si>
  <si>
    <t>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</si>
  <si>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odio consequat varius integer ac leo pellentesque ultrices mattis odio donec vitae nisi nam ultrices libero non mattis</t>
  </si>
  <si>
    <t>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t>
  </si>
  <si>
    <t>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t>
  </si>
  <si>
    <t>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t>
  </si>
  <si>
    <t>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t>
  </si>
  <si>
    <t>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t>
  </si>
  <si>
    <t>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t>
  </si>
  <si>
    <t>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t>
  </si>
  <si>
    <t>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t>
  </si>
  <si>
    <t>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t>
  </si>
  <si>
    <t>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t>
  </si>
  <si>
    <t>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t>
  </si>
  <si>
    <t>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t>
  </si>
  <si>
    <t>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t>
  </si>
  <si>
    <t>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t>
  </si>
  <si>
    <t>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t>
  </si>
  <si>
    <t>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t>
  </si>
  <si>
    <t>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t>
  </si>
  <si>
    <t>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t>
  </si>
  <si>
    <t>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t>
  </si>
  <si>
    <t>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t>
  </si>
  <si>
    <t>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t>
  </si>
  <si>
    <t>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t>
  </si>
  <si>
    <t>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t>
  </si>
  <si>
    <t>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t>
  </si>
  <si>
    <t>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t>
  </si>
  <si>
    <t>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t>
  </si>
  <si>
    <t>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t>
  </si>
  <si>
    <t>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t>
  </si>
  <si>
    <t>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t>
  </si>
  <si>
    <t>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t>
  </si>
  <si>
    <t>lorem ipsum dolor sit amet consectetuer adipiscing elit proin risus praesent lectus vestibulum quam 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 ac lobortis vel dapibus at diam nam tristique tortor eu pede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t>
  </si>
  <si>
    <t>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t>
  </si>
  <si>
    <t>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t>
  </si>
  <si>
    <t>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t>
  </si>
  <si>
    <t>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t>
  </si>
  <si>
    <t>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t>
  </si>
  <si>
    <t>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t>
  </si>
  <si>
    <t>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t>
  </si>
  <si>
    <t>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t>
  </si>
  <si>
    <t>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t>
  </si>
  <si>
    <t>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 vel enim sit amet nunc viverra dapibus nulla suscipit ligula in lacus curabitur at ipsum ac tellus semper interdum mauris ullamcorper purus sit amet nulla quisque arcu libero rutrum</t>
  </si>
  <si>
    <t>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t>
  </si>
  <si>
    <t>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t>
  </si>
  <si>
    <t>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t>
  </si>
  <si>
    <t>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t>
  </si>
  <si>
    <t>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t>
  </si>
  <si>
    <t>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 consequat in consequat ut nulla sed accumsan felis ut at dolor quis odio consequat varius integer ac leo pellentesque ultrices mattis odio donec vitae nisi nam ultrices libero non mattis pulvinar nulla pede ullamcorper augue a suscipit nulla elit ac nulla sed</t>
  </si>
  <si>
    <t>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 donec semper sapien a libero nam dui proin leo odio porttitor id</t>
  </si>
  <si>
    <t>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t>
  </si>
  <si>
    <t>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t>
  </si>
  <si>
    <t>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t>
  </si>
  <si>
    <t>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t>
  </si>
  <si>
    <t>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t>
  </si>
  <si>
    <t>sapien varius ut blandit non 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t>
  </si>
  <si>
    <t>interdum in ante vestibulum ante ipsum primis in faucibus orci luctus et ultrices posuere cubilia curae duis faucibus accumsan odio curabitur convallis duis consequat dui nec nisi volutpat eleifend donec ut dolor morbi vel lectus in quam fringilla rhoncus mauris 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t>
  </si>
  <si>
    <t>enim leo rhoncus sed vestibulum sit amet cursus id turpis integer aliquet massa id lobortis convallis tortor risus dapibus augue vel accumsan tellus nisi eu orci mauris lacinia sapien quis libero nullam sit amet turpis elementum ligula vehicula consequat morbi a ipsum integer a nibh in quis justo maecenas rhoncus aliquam lacus morbi quis tortor id nulla ultrices aliquet maecenas leo odio condimentum id luctus nec molestie sed justo pellentesque viverra pede ac diam cras pellentesque volutpat dui maecenas tristique est et tempus semper est quam pharetra magna ac consequat metus sapien ut nunc vestibulum ante ipsum primis in faucibus orci luctus et ultrices posuere cubilia curae mauris viverra diam vitae quam suspendisse potenti nullam porttitor lacus at turpis donec posuere metus vitae ipsum aliquam non mauris morbi non lectus aliquam sit amet diam in magna bibendum imperdiet nullam orci pede venenatis non sodales sed tincidunt eu felis fusce posuere felis sed lacus morbi sem mauris laoreet ut rhoncus aliquet pulvinar sed nisl nunc rhoncus dui vel sem sed sagittis nam congue risus semper porta volutpat quam pede lobortis ligula sit amet eleifend pede libero quis orci nullam molestie nibh in lectus pellentesque at nulla suspendisse potenti cras in purus eu magna vulputate luctus cum sociis natoque penatibus et magnis dis parturient montes nascetur ridiculus mus vivamus vestibulum sagittis sapien cum sociis natoque penatibus et magnis dis parturient montes nascetur ridiculus mus etiam vel augue vestibulum rutrum rutrum neque aenean auctor gravida sem praesent id massa id nisl venenatis lacinia aenean sit amet justo morbi ut odio cras mi pede malesuada in imperdiet et commodo vulputate justo in blandit ultrices enim lorem ipsum dolor sit amet consectetuer adipiscing elit proin interdum mauris non ligula pellentesque ultrices phasellus id sapien in sapien iaculis congue vivamus metus arcu adipiscing molestie hendrerit at vulputate vitae nisl aenean lectus pellentesque eget nunc donec quis orci eget orci vehicula condimentum curabitur in libero ut massa volutpat convallis morbi odio odio elementum eu interdum eu tincidunt in leo maecenas pulvinar lobortis est phasellus sit amet erat nulla tempus vivamus in felis eu sapien cursus vestibulum proin eu mi nulla ac enim in tempor turpis nec euismod scelerisque quam turpis adipiscing lorem vitae mattis nibh ligula nec sem duis aliquam convallis nunc proin at turpis a pede posuere nonummy integer non velit donec diam neque vestibulum eget vulputate ut ultrices vel augue vestibulum ante ipsum primis in faucibus orci luctus et ultrices posuere cubilia curae donec pharetra magna vestibulum aliquet ultrices erat tortor sollicitudin mi sit amet lobortis sapien sapien non mi integer ac neque duis bibendum morbi non quam nec dui luctus rutrum nulla tellus in sagittis dui vel nisl duis ac nibh fusce lacus purus aliquet at feugiat non pretium quis lectus suspendisse potenti in eleifend quam a odio in hac habitasse platea dictumst maecenas ut massa quis augue luctus tincidunt nulla mollis molestie lorem quisque ut erat curabitur gravida nisi at nibh in hac habitasse platea dictumst aliquam augue quam sollicitudin vitae consectetuer eget rutrum at lorem integer tincidunt ante vel ipsum praesent blandit lacinia erat vestibulum sed magna at nunc commodo placerat praesent blandit nam nulla integer pede justo lacinia eget tincidunt eget tempus vel pede morbi porttitor lorem id ligula suspendisse ornare consequat lectus in est risus auctor sed tristique in tempus sit amet sem fusce consequat nulla nisl nunc nisl duis bibendum felis sed interdum venenatis turpis enim blandit mi in porttitor pede justo eu massa donec dapibus duis at velit eu est congue elementum in hac habitasse platea dictumst 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t>
  </si>
  <si>
    <t>Voicemail</t>
  </si>
  <si>
    <t>Self-service</t>
  </si>
  <si>
    <t>nonummy integer non velit donec diam neque vestibulum eget vulputate</t>
  </si>
  <si>
    <t>ipsum dolor sit amet consectetuer adipiscing elit proin interdum mauris non ligula pellentesque ultrices phasellus id sapien in sapien iaculis congue vivamus metus arcu adipiscing</t>
  </si>
  <si>
    <t>faucibus orci luctus et ultrices posuere cubilia curae mauris viverra diam vitae quam suspendisse potenti nullam porttitor lacus at turpis donec posuere</t>
  </si>
  <si>
    <t>metus arcu adipiscing molestie hendrerit at vulputate vitae nisl aenean lectus pellentesque eget nunc donec quis orci</t>
  </si>
  <si>
    <t>nulla suscipit ligula in lacus curabitur at ipsum ac tellus semper interdum mauris ullamcorper purus sit amet nulla quisque arcu</t>
  </si>
  <si>
    <t>feugiat et eros vestibulum ac est lacinia nisi venenatis tristique fusce congue diam id ornare imperdiet sapien urna pretium nisl ut</t>
  </si>
  <si>
    <t>aenean fermentum donec ut mauris eget massa tempor convallis nulla neque libero convallis eget eleifend luctus ultricies eu nibh quisque</t>
  </si>
  <si>
    <t>lectus in est risus auctor sed tristique in tempus sit amet sem fusce consequat nulla nisl nunc nisl duis bibendum felis sed interdum venenatis turpis enim blandit mi in porttitor pede</t>
  </si>
  <si>
    <t>ac leo pellentesque ultrices mattis odio donec vitae nisi nam ultrices libero non mattis pulvinar nulla pede ullamcorper augue a suscipit nulla elit ac nulla sed vel enim sit amet nunc viverra</t>
  </si>
  <si>
    <t>neque libero convallis eget eleifend luctus ultricies eu nibh quisque id justo sit amet sapien dignissim vestibulum vestibulum ante ipsum</t>
  </si>
  <si>
    <t>id sapien in sapien iaculis congue vivamus metus arcu adipiscing</t>
  </si>
  <si>
    <t>porttitor id consequat in consequat ut nulla sed accumsan felis ut at dolor quis odio consequat varius integer</t>
  </si>
  <si>
    <t>id massa id nisl venenatis lacinia aenean sit amet justo morbi ut odio cras mi pede malesuada in imperdiet et commodo vulputate justo in blandit ultrices enim lorem ipsum dolor sit amet consectetuer adipiscing elit</t>
  </si>
  <si>
    <t>quam a odio in hac habitasse platea dictumst maecenas ut massa quis augue luctus tincidunt nulla mollis molestie lorem quisque ut erat curabitur gravida nisi at nibh in hac habitasse platea dictumst</t>
  </si>
  <si>
    <t>nisl duis bibendum felis sed interdum venenatis turpis enim blandit mi in porttitor pede justo eu massa donec dapibus duis at velit eu est congue elementum in hac</t>
  </si>
  <si>
    <t>fermentum donec ut mauris eget massa tempor convallis nulla neque libero convallis eget eleifend luctus ultricies eu nibh quisque id</t>
  </si>
  <si>
    <t>donec odio justo sollicitudin ut suscipit a feugiat et eros vestibulum ac est lacinia nisi venenatis tristique fusce congue diam id ornare imperdiet sapien urna pretium nisl</t>
  </si>
  <si>
    <t>eleifend donec ut dolor morbi vel lectus in quam fringilla rhoncus mauris enim leo rhoncus sed vestibulum sit amet cursus id</t>
  </si>
  <si>
    <t>tempus sit amet sem fusce consequat nulla nisl nunc nisl duis bibendum felis sed interdum venenatis turpis enim blandit mi in porttitor pede justo eu massa donec dapibus</t>
  </si>
  <si>
    <t>nibh ligula nec sem duis aliquam convallis nunc proin at turpis a pede posuere nonummy integer non velit donec diam neque vestibulum eget vulputate ut ultrices vel augue vestibulum ante</t>
  </si>
  <si>
    <t>tellus nulla ut erat id mauris vulputate elementum nullam varius nulla facilisi</t>
  </si>
  <si>
    <t>sapien sapien non mi integer ac neque duis bibendum morbi non</t>
  </si>
  <si>
    <t>sed tristique in tempus sit amet sem fusce consequat nulla nisl nunc nisl duis bibendum felis sed interdum venenatis turpis enim blandit</t>
  </si>
  <si>
    <t>nibh quisque id justo sit amet sapien dignissim vestibulum vestibulum ante ipsum primis in faucibus</t>
  </si>
  <si>
    <t>in quam fringilla rhoncus mauris enim leo rhoncus sed vestibulum sit amet cursus id turpis integer aliquet massa id</t>
  </si>
  <si>
    <t>condimentum curabitur in libero ut massa volutpat convallis morbi odio odio elementum eu interdum eu tincidunt in leo maecenas pulvinar lobortis est phasellus sit amet erat nulla tempus vivamus</t>
  </si>
  <si>
    <t>sagittis nam congue risus semper porta volutpat quam pede lobortis ligula sit amet eleifend pede libero quis orci nullam molestie nibh in lectus pellentesque</t>
  </si>
  <si>
    <t>rhoncus aliquet pulvinar sed nisl nunc rhoncus dui vel sem sed sagittis nam congue risus semper porta volutpat</t>
  </si>
  <si>
    <t>augue aliquam erat volutpat in congue etiam justo etiam pretium iaculis justo in hac habitasse platea dictumst etiam faucibus cursus urna ut tellus nulla ut erat</t>
  </si>
  <si>
    <t>nec sem duis aliquam convallis nunc proin at turpis a pede posuere nonummy integer non velit donec diam neque vestibulum eget vulputate ut</t>
  </si>
  <si>
    <t>platea dictumst etiam faucibus cursus urna ut tellus nulla ut erat id mauris vulputate elementum nullam varius nulla facilisi cras</t>
  </si>
  <si>
    <t>ante nulla justo aliquam quis turpis eget elit sodales scelerisque mauris sit amet eros suspendisse accumsan tortor quis turpis sed ante vivamus tortor duis mattis egestas metus aenean fermentum donec</t>
  </si>
  <si>
    <t>lorem vitae mattis nibh ligula nec sem duis aliquam convallis nunc</t>
  </si>
  <si>
    <t>volutpat sapien arcu sed augue aliquam erat volutpat in congue etiam justo etiam pretium iaculis justo in hac habitasse platea dictumst etiam faucibus cursus urna ut tellus nulla ut erat id</t>
  </si>
  <si>
    <t>quam suspendisse potenti nullam porttitor lacus at turpis donec posuere metus vitae ipsum aliquam non mauris morbi non lectus aliquam sit amet diam in magna bibendum imperdiet nullam orci pede venenatis non</t>
  </si>
  <si>
    <t>nulla eget eros elementum pellentesque quisque porta volutpat erat quisque erat eros viverra eget congue eget semper rutrum nulla nunc</t>
  </si>
  <si>
    <t>fusce congue diam id ornare imperdiet sapien urna pretium nisl ut volutpat sapien arcu sed augue aliquam erat volutpat in congue etiam</t>
  </si>
  <si>
    <t>rhoncus sed vestibulum sit amet cursus id turpis integer aliquet massa id lobortis convallis tortor risus dapibus augue vel accumsan tellus nisi eu orci mauris lacinia sapien quis libero nullam sit amet turpis elementum ligula</t>
  </si>
  <si>
    <t>orci pede venenatis non sodales sed tincidunt eu felis fusce posuere felis sed lacus morbi</t>
  </si>
  <si>
    <t>nibh in lectus pellentesque at nulla suspendisse potenti cras in purus eu magna vulputate luctus cum sociis natoque penatibus et magnis dis parturient montes nascetur ridiculus mus vivamus vestibulum sagittis sapien cum sociis</t>
  </si>
  <si>
    <t>praesent blandit lacinia erat vestibulum sed magna at nunc commodo placerat praesent blandit nam nulla integer pede justo</t>
  </si>
  <si>
    <t>id justo sit amet sapien dignissim vestibulum vestibulum ante ipsum primis in faucibus orci luctus et ultrices posuere cubilia curae nulla dapibus dolor vel est donec odio justo sollicitudin ut suscipit a feugiat et</t>
  </si>
  <si>
    <t>massa id lobortis convallis tortor risus dapibus augue vel accumsan tellus nisi eu orci mauris lacinia sapien quis libero nullam sit amet</t>
  </si>
  <si>
    <t>consequat in consequat ut nulla sed accumsan felis ut at dolor quis odio consequat varius integer ac leo pellentesque ultrices mattis odio donec vitae nisi nam ultrices libero non mattis pulvinar nulla pede</t>
  </si>
  <si>
    <t>gravida nisi at nibh in hac habitasse platea dictumst aliquam</t>
  </si>
  <si>
    <t>platea dictumst etiam faucibus cursus urna ut tellus nulla ut erat id mauris vulputate elementum nullam varius nulla facilisi cras non velit nec nisi vulputate nonummy maecenas tincidunt lacus</t>
  </si>
  <si>
    <t>et ultrices posuere cubilia curae nulla dapibus dolor vel est donec odio justo sollicitudin ut suscipit a feugiat et eros vestibulum</t>
  </si>
  <si>
    <t>cursus urna ut tellus nulla ut erat id mauris vulputate elementum nullam varius nulla</t>
  </si>
  <si>
    <t>montes nascetur ridiculus mus vivamus vestibulum sagittis sapien cum sociis natoque penatibus et magnis dis parturient montes nascetur ridiculus mus</t>
  </si>
  <si>
    <t>nulla ut erat id mauris vulputate elementum nullam varius nulla facilisi cras non velit nec nisi vulputate nonummy maecenas tincidunt lacus at</t>
  </si>
  <si>
    <t>gravida nisi at nibh in hac habitasse platea dictumst aliquam augue quam sollicitudin vitae consectetuer eget rutrum at lorem integer tincidunt ante vel ipsum praesent blandit lacinia erat vestibulum sed magna at nunc commodo</t>
  </si>
  <si>
    <t>orci nullam molestie nibh in lectus pellentesque at nulla suspendisse potenti cras in purus eu magna vulputate luctus cum sociis natoque penatibus et magnis dis parturient montes nascetur ridiculus mus vivamus vestibulum sagittis</t>
  </si>
  <si>
    <t>eleifend luctus ultricies eu nibh quisque id justo sit amet sapien dignissim vestibulum vestibulum</t>
  </si>
  <si>
    <t>pharetra magna ac consequat metus sapien ut nunc vestibulum ante ipsum primis in faucibus orci luctus et ultrices posuere cubilia curae mauris viverra diam vitae quam suspendisse</t>
  </si>
  <si>
    <t>sit amet eros suspendisse accumsan tortor quis turpis sed ante vivamus tortor duis mattis egestas metus aenean fermentum donec ut mauris eget massa tempor convallis nulla neque libero convallis eget eleifend luctus ultricies</t>
  </si>
  <si>
    <t>sem fusce consequat nulla nisl nunc nisl duis bibendum felis sed interdum venenatis turpis</t>
  </si>
  <si>
    <t>justo morbi ut odio cras mi pede malesuada in imperdiet et commodo vulputate justo in blandit ultrices enim lorem ipsum dolor sit amet consectetuer adipiscing</t>
  </si>
  <si>
    <t>fringilla rhoncus mauris enim leo rhoncus sed vestibulum sit amet cursus id turpis integer</t>
  </si>
  <si>
    <t>dis parturient montes nascetur ridiculus mus etiam vel augue vestibulum rutrum rutrum neque</t>
  </si>
  <si>
    <t>eget eros elementum pellentesque quisque porta volutpat erat quisque erat eros viverra eget congue eget semper rutrum nulla nunc purus phasellus in felis donec semper sapien a libero nam dui</t>
  </si>
  <si>
    <t>semper sapien a libero nam dui proin leo odio porttitor id consequat in consequat ut nulla sed accumsan felis</t>
  </si>
  <si>
    <t>morbi ut odio cras mi pede malesuada in imperdiet et commodo</t>
  </si>
  <si>
    <t>sit amet sem fusce consequat nulla nisl nunc nisl duis bibendum felis sed interdum venenatis turpis enim blandit mi in porttitor pede justo</t>
  </si>
  <si>
    <t>rhoncus mauris enim leo rhoncus sed vestibulum sit amet cursus id turpis integer aliquet massa id lobortis convallis tortor risus dapibus augue vel accumsan tellus nisi eu orci mauris lacinia sapien quis</t>
  </si>
  <si>
    <t>ligula nec sem duis aliquam convallis nunc proin at turpis a pede posuere nonummy</t>
  </si>
  <si>
    <t>augue luctus tincidunt nulla mollis molestie lorem quisque ut erat curabitur gravida nisi at nibh in</t>
  </si>
  <si>
    <t>aliquam quis turpis eget elit sodales scelerisque mauris sit amet eros suspendisse accumsan tortor quis turpis sed ante vivamus tortor duis mattis egestas metus aenean fermentum</t>
  </si>
  <si>
    <t>aenean fermentum donec ut mauris eget massa tempor convallis nulla neque libero convallis eget eleifend luctus ultricies eu</t>
  </si>
  <si>
    <t>aenean fermentum donec ut mauris eget massa tempor convallis nulla neque libero convallis</t>
  </si>
  <si>
    <t>sit amet sem fusce consequat nulla nisl nunc nisl duis bibendum felis sed</t>
  </si>
  <si>
    <t>dolor sit amet consectetuer adipiscing elit proin interdum mauris non ligula pellentesque ultrices phasellus id sapien</t>
  </si>
  <si>
    <t>aliquam augue quam sollicitudin vitae consectetuer eget rutrum at lorem integer tincidunt ante vel ipsum praesent blandit lacinia erat vestibulum sed magna at nunc commodo placerat praesent blandit nam nulla integer pede justo lacinia</t>
  </si>
  <si>
    <t>aliquam non mauris morbi non lectus aliquam sit amet diam in magna bibendum imperdiet</t>
  </si>
  <si>
    <t>sem sed sagittis nam congue risus semper porta volutpat quam pede lobortis ligula sit amet eleifend</t>
  </si>
  <si>
    <t>id ligula suspendisse ornare consequat lectus in est risus auctor sed tristique in tempus sit amet sem fusce consequat nulla nisl nunc nisl duis bibendum felis sed interdum venenatis turpis enim</t>
  </si>
  <si>
    <t>dolor sit amet consectetuer adipiscing elit proin interdum mauris non ligula pellentesque ultrices phasellus id sapien in sapien iaculis congue vivamus metus arcu</t>
  </si>
  <si>
    <t>quis odio consequat varius integer ac leo pellentesque ultrices mattis odio donec vitae nisi</t>
  </si>
  <si>
    <t>in quis justo maecenas rhoncus aliquam lacus morbi quis tortor id nulla ultrices aliquet maecenas leo odio condimentum id luctus nec molestie sed justo pellentesque viverra pede</t>
  </si>
  <si>
    <t>elementum ligula vehicula consequat morbi a ipsum integer a nibh in quis justo maecenas rhoncus aliquam lacus morbi quis tortor</t>
  </si>
  <si>
    <t>ultrices enim lorem ipsum dolor sit amet consectetuer adipiscing elit proin interdum mauris non ligula pellentesque</t>
  </si>
  <si>
    <t>etiam pretium iaculis justo in hac habitasse platea dictumst etiam faucibus cursus urna ut tellus nulla ut erat id mauris vulputate elementum nullam varius nulla facilisi cras non velit nec nisi</t>
  </si>
  <si>
    <t>sed magna at nunc commodo placerat praesent blandit nam nulla integer pede justo lacinia eget tincidunt eget tempus</t>
  </si>
  <si>
    <t>rhoncus mauris enim leo rhoncus sed vestibulum sit amet cursus id turpis integer</t>
  </si>
  <si>
    <t>pulvinar lobortis est phasellus sit amet erat nulla tempus vivamus in</t>
  </si>
  <si>
    <t>orci luctus et ultrices posuere cubilia curae donec pharetra magna vestibulum aliquet ultrices erat</t>
  </si>
  <si>
    <t>semper porta volutpat quam pede lobortis ligula sit amet eleifend pede libero quis</t>
  </si>
  <si>
    <t>nulla tellus in sagittis dui vel nisl duis ac nibh fusce lacus</t>
  </si>
  <si>
    <t>pede ullamcorper augue a suscipit nulla elit ac nulla sed vel enim sit amet nunc viverra dapibus nulla suscipit ligula in lacus curabitur at</t>
  </si>
  <si>
    <t>orci mauris lacinia sapien quis libero nullam sit amet turpis elementum ligula vehicula consequat morbi a ipsum integer a nibh in quis justo maecenas rhoncus aliquam lacus morbi quis</t>
  </si>
  <si>
    <t>amet eleifend pede libero quis orci nullam molestie nibh in lectus</t>
  </si>
  <si>
    <t>quam pharetra magna ac consequat metus sapien ut nunc vestibulum ante ipsum primis</t>
  </si>
  <si>
    <t>nibh in quis justo maecenas rhoncus aliquam lacus morbi quis tortor</t>
  </si>
  <si>
    <t>vestibulum ante ipsum primis in faucibus orci luctus et ultrices posuere cubilia curae nulla dapibus dolor vel est donec odio justo sollicitudin ut suscipit a feugiat et eros vestibulum ac est lacinia nisi</t>
  </si>
  <si>
    <t>integer a nibh in quis justo maecenas rhoncus aliquam lacus morbi quis tortor id</t>
  </si>
  <si>
    <t>mollis molestie lorem quisque ut erat curabitur gravida nisi at nibh in hac habitasse</t>
  </si>
  <si>
    <t>quisque id justo sit amet sapien dignissim vestibulum vestibulum ante ipsum primis in faucibus orci luctus et ultrices posuere cubilia curae nulla dapibus dolor vel est donec odio justo sollicitudin ut suscipit a feugiat</t>
  </si>
  <si>
    <t>porta volutpat quam pede lobortis ligula sit amet eleifend pede libero quis orci nullam molestie nibh in</t>
  </si>
  <si>
    <t>tortor quis turpis sed ante vivamus tortor duis mattis egestas metus aenean fermentum donec ut mauris eget massa tempor convallis nulla neque libero convallis</t>
  </si>
  <si>
    <t>morbi sem mauris laoreet ut rhoncus aliquet pulvinar sed nisl nunc rhoncus dui vel sem sed sagittis nam congue risus semper</t>
  </si>
  <si>
    <t>massa tempor convallis nulla neque libero convallis eget eleifend luctus ultricies eu nibh quisque id justo sit amet sapien</t>
  </si>
  <si>
    <t>nec condimentum neque sapien placerat ante nulla justo aliquam quis turpis eget elit sodales scelerisque mauris sit amet eros suspendisse accumsan tortor quis turpis</t>
  </si>
  <si>
    <t>ipsum ac tellus semper interdum mauris ullamcorper purus sit amet nulla quisque arcu libero rutrum ac lobortis vel dapibus at</t>
  </si>
  <si>
    <t>id sapien in sapien iaculis congue vivamus metus arcu adipiscing molestie hendrerit</t>
  </si>
  <si>
    <t>id pretium iaculis diam erat fermentum justo nec condimentum neque sapien placerat ante nulla justo aliquam quis</t>
  </si>
  <si>
    <t>pellentesque ultrices mattis odio donec vitae nisi nam ultrices libero non mattis pulvinar nulla pede ullamcorper augue a suscipit nulla elit ac nulla sed</t>
  </si>
  <si>
    <t>faucibus orci luctus et ultrices posuere cubilia curae mauris viverra diam vitae quam</t>
  </si>
  <si>
    <t>sapien dignissim vestibulum vestibulum ante ipsum primis in faucibus orci luctus et ultrices posuere cubilia curae nulla dapibus dolor vel est donec odio justo sollicitudin ut suscipit a feugiat et eros vestibulum ac</t>
  </si>
  <si>
    <t>integer a nibh in quis justo maecenas rhoncus aliquam lacus morbi quis tortor id nulla ultrices aliquet</t>
  </si>
  <si>
    <t>at velit vivamus vel nulla eget eros elementum pellentesque quisque porta volutpat erat quisque erat eros viverra eget congue eget semper rutrum nulla nunc purus phasellus in felis donec semper sapien a</t>
  </si>
  <si>
    <t>a feugiat et eros vestibulum ac est lacinia nisi venenatis</t>
  </si>
  <si>
    <t>morbi non lectus aliquam sit amet diam in magna bibendum imperdiet nullam orci pede venenatis non sodales sed tincidunt eu felis fusce posuere felis sed</t>
  </si>
  <si>
    <t>eget vulputate ut ultrices vel augue vestibulum ante ipsum primis in faucibus orci luctus et ultrices posuere cubilia curae donec pharetra magna vestibulum aliquet ultrices erat tortor sollicitudin mi sit amet lobortis sapien sapien non</t>
  </si>
  <si>
    <t>vel nisl duis ac nibh fusce lacus purus aliquet at feugiat non pretium quis lectus suspendisse potenti in eleifend</t>
  </si>
  <si>
    <t>blandit mi in porttitor pede justo eu massa donec dapibus duis at velit eu est congue elementum in hac habitasse platea dictumst morbi vestibulum velit id pretium iaculis diam erat fermentum justo nec condimentum neque</t>
  </si>
  <si>
    <t>orci vehicula condimentum curabitur in libero ut massa volutpat convallis morbi odio odio elementum eu interdum eu</t>
  </si>
  <si>
    <t>tellus nulla ut erat id mauris vulputate elementum nullam varius nulla facilisi cras non velit nec nisi vulputate nonummy</t>
  </si>
  <si>
    <t>justo morbi ut odio cras mi pede malesuada in imperdiet et commodo vulputate justo in blandit ultrices enim lorem ipsum dolor sit amet consectetuer adipiscing elit proin interdum mauris non ligula pellentesque</t>
  </si>
  <si>
    <t>libero nullam sit amet turpis elementum ligula vehicula consequat morbi a ipsum integer a nibh in quis justo maecenas rhoncus</t>
  </si>
  <si>
    <t>eget nunc donec quis orci eget orci vehicula condimentum curabitur in libero ut massa volutpat convallis morbi odio odio elementum eu interdum eu tincidunt in leo maecenas pulvinar lobortis est phasellus sit amet erat nulla</t>
  </si>
  <si>
    <t>eget tincidunt eget tempus vel pede morbi porttitor lorem id ligula</t>
  </si>
  <si>
    <t>mauris lacinia sapien quis libero nullam sit amet turpis elementum ligula vehicula consequat morbi a ipsum integer a</t>
  </si>
  <si>
    <t>praesent blandit lacinia erat vestibulum sed magna at nunc commodo placerat praesent blandit nam nulla integer pede justo lacinia eget tincidunt eget tempus vel pede morbi porttitor lorem id</t>
  </si>
  <si>
    <t>venenatis non sodales sed tincidunt eu felis fusce posuere felis sed lacus morbi sem mauris laoreet ut rhoncus aliquet pulvinar sed nisl nunc rhoncus</t>
  </si>
  <si>
    <t>bibendum imperdiet nullam orci pede venenatis non sodales sed tincidunt eu felis fusce posuere felis sed lacus morbi sem mauris laoreet ut rhoncus aliquet pulvinar sed</t>
  </si>
  <si>
    <t>nullam varius nulla facilisi cras non velit nec nisi vulputate nonummy maecenas tincidunt lacus at velit vivamus vel nulla eget eros elementum pellentesque quisque porta</t>
  </si>
  <si>
    <t>diam erat fermentum justo nec condimentum neque sapien placerat ante nulla justo aliquam quis turpis eget elit</t>
  </si>
  <si>
    <t>nam ultrices libero non mattis pulvinar nulla pede ullamcorper augue a suscipit nulla elit ac nulla sed vel enim sit amet nunc viverra dapibus nulla</t>
  </si>
  <si>
    <t>lectus in quam fringilla rhoncus mauris enim leo rhoncus sed vestibulum sit amet cursus id turpis integer aliquet massa</t>
  </si>
  <si>
    <t>erat quisque erat eros viverra eget congue eget semper rutrum nulla nunc purus phasellus in felis donec semper sapien a libero</t>
  </si>
  <si>
    <t>at nulla suspendisse potenti cras in purus eu magna vulputate luctus cum sociis natoque penatibus et magnis dis parturient montes nascetur ridiculus mus vivamus vestibulum</t>
  </si>
  <si>
    <t>a suscipit nulla elit ac nulla sed vel enim sit amet nunc viverra dapibus nulla suscipit ligula in lacus curabitur at ipsum ac tellus semper interdum mauris ullamcorper purus sit amet nulla quisque</t>
  </si>
  <si>
    <t>in imperdiet et commodo vulputate justo in blandit ultrices enim lorem ipsum dolor sit amet consectetuer</t>
  </si>
  <si>
    <t>nulla ac enim in tempor turpis nec euismod scelerisque quam turpis adipiscing lorem vitae mattis nibh ligula</t>
  </si>
  <si>
    <t>amet erat nulla tempus vivamus in felis eu sapien cursus vestibulum proin eu mi nulla ac enim in tempor turpis nec euismod scelerisque quam turpis adipiscing lorem vitae</t>
  </si>
  <si>
    <t>sapien in sapien iaculis congue vivamus metus arcu adipiscing molestie hendrerit at vulputate vitae nisl aenean lectus pellentesque eget nunc donec quis orci eget orci vehicula condimentum curabitur in libero</t>
  </si>
  <si>
    <t>lectus vestibulum quam sapien varius ut blandit non interdum in ante vestibulum ante ipsum primis in faucibus orci luctus et ultrices posuere cubilia curae</t>
  </si>
  <si>
    <t>mattis pulvinar nulla pede ullamcorper augue a suscipit nulla elit ac nulla</t>
  </si>
  <si>
    <t>suspendisse ornare consequat lectus in est risus auctor sed tristique in tempus sit amet sem fusce consequat nulla nisl nunc nisl duis bibendum</t>
  </si>
  <si>
    <t>consequat dui nec nisi volutpat eleifend donec ut dolor morbi vel lectus in quam fringilla rhoncus mauris enim leo rhoncus sed vestibulum sit amet cursus id turpis integer aliquet massa id lobortis convallis tortor</t>
  </si>
  <si>
    <t>pretium quis lectus suspendisse potenti in eleifend quam a odio in hac habitasse platea</t>
  </si>
  <si>
    <t>integer non velit donec diam neque vestibulum eget vulputate ut ultrices</t>
  </si>
  <si>
    <t>sagittis dui vel nisl duis ac nibh fusce lacus purus aliquet at feugiat non pretium quis lectus suspendisse potenti in eleifend quam</t>
  </si>
  <si>
    <t>turpis nec euismod scelerisque quam turpis adipiscing lorem vitae mattis nibh ligula</t>
  </si>
  <si>
    <t>nisi volutpat eleifend donec ut dolor morbi vel lectus in quam fringilla rhoncus mauris enim leo rhoncus sed vestibulum sit amet cursus id turpis integer aliquet massa</t>
  </si>
  <si>
    <t>eget massa tempor convallis nulla neque libero convallis eget eleifend luctus ultricies eu nibh quisque id justo sit amet sapien dignissim vestibulum vestibulum</t>
  </si>
  <si>
    <t>quis orci nullam molestie nibh in lectus pellentesque at nulla suspendisse potenti cras in purus eu magna</t>
  </si>
  <si>
    <t>ultrices libero non mattis pulvinar nulla pede ullamcorper augue a suscipit nulla elit ac nulla sed vel enim sit amet nunc viverra dapibus nulla suscipit ligula in lacus curabitur at ipsum ac</t>
  </si>
  <si>
    <t>sit amet eleifend pede libero quis orci nullam molestie nibh in lectus pellentesque at nulla suspendisse potenti cras in purus eu magna vulputate luctus cum sociis natoque penatibus et magnis dis</t>
  </si>
  <si>
    <t>ac enim in tempor turpis nec euismod scelerisque quam turpis adipiscing lorem vitae mattis nibh ligula nec sem duis aliquam convallis nunc proin at turpis a</t>
  </si>
  <si>
    <t>ultrices erat tortor sollicitudin mi sit amet lobortis sapien sapien non mi integer ac neque duis bibendum morbi non quam nec dui luctus rutrum nulla tellus in sagittis dui vel nisl</t>
  </si>
  <si>
    <t>et magnis dis parturient montes nascetur ridiculus mus etiam vel augue vestibulum rutrum rutrum neque aenean auctor gravida sem praesent id massa id nisl venenatis lacinia aenean sit amet justo morbi ut odio</t>
  </si>
  <si>
    <t>vestibulum ante ipsum primis in faucibus orci luctus et ultrices posuere cubilia curae duis faucibus accumsan odio curabitur convallis duis consequat dui nec nisi volutpat eleifend</t>
  </si>
  <si>
    <t>mi in porttitor pede justo eu massa donec dapibus duis</t>
  </si>
  <si>
    <t>id sapien in sapien iaculis congue vivamus metus arcu adipiscing molestie hendrerit at vulputate vitae nisl aenean</t>
  </si>
  <si>
    <t>fusce consequat nulla nisl nunc nisl duis bibendum felis sed interdum venenatis turpis</t>
  </si>
  <si>
    <t>vivamus vestibulum sagittis sapien cum sociis natoque penatibus et magnis dis parturient montes nascetur</t>
  </si>
  <si>
    <t>turpis eget elit sodales scelerisque mauris sit amet eros suspendisse accumsan tortor</t>
  </si>
  <si>
    <t>pede malesuada in imperdiet et commodo vulputate justo in blandit ultrices enim lorem ipsum dolor sit amet consectetuer adipiscing elit</t>
  </si>
  <si>
    <t>sagittis sapien cum sociis natoque penatibus et magnis dis parturient montes nascetur ridiculus mus etiam</t>
  </si>
  <si>
    <t>id ligula suspendisse ornare consequat lectus in est risus auctor sed tristique in tempus sit amet sem fusce consequat nulla nisl nunc nisl duis bibendum felis sed interdum venenatis turpis enim blandit mi in porttitor</t>
  </si>
  <si>
    <t>sociis natoque penatibus et magnis dis parturient montes nascetur ridiculus mus vivamus vestibulum sagittis sapien cum sociis natoque penatibus et magnis dis</t>
  </si>
  <si>
    <t>justo lacinia eget tincidunt eget tempus vel pede morbi porttitor lorem id ligula suspendisse ornare consequat lectus in est risus auctor sed tristique in tempus sit amet sem fusce consequat nulla nisl nunc nisl duis</t>
  </si>
  <si>
    <t>amet consectetuer adipiscing elit proin interdum mauris non ligula pellentesque ultrices phasellus id sapien in sapien iaculis congue vivamus metus arcu adipiscing molestie hendrerit at vulputate vitae</t>
  </si>
  <si>
    <t>non mi integer ac neque duis bibendum morbi non quam nec dui luctus rutrum nulla tellus in sagittis dui vel nisl duis ac nibh fusce lacus purus</t>
  </si>
  <si>
    <t>volutpat dui maecenas tristique est et tempus semper est quam pharetra magna ac consequat metus sapien ut nunc vestibulum ante ipsum primis in faucibus orci luctus et ultrices posuere cubilia curae</t>
  </si>
  <si>
    <t>imperdiet sapien urna pretium nisl ut volutpat sapien arcu sed augue aliquam erat volutpat in congue etiam justo etiam pretium</t>
  </si>
  <si>
    <t>nullam varius nulla facilisi cras non velit nec nisi vulputate nonummy</t>
  </si>
  <si>
    <t>lacus at turpis donec posuere metus vitae ipsum aliquam non mauris morbi non lectus aliquam sit amet diam in magna bibendum imperdiet nullam orci pede venenatis non sodales sed</t>
  </si>
  <si>
    <t>rutrum rutrum neque aenean auctor gravida sem praesent id massa id nisl venenatis lacinia aenean sit amet justo morbi ut odio</t>
  </si>
  <si>
    <t>sapien placerat ante nulla justo aliquam quis turpis eget elit sodales scelerisque mauris sit</t>
  </si>
  <si>
    <t>facilisi cras non velit nec nisi vulputate nonummy maecenas tincidunt lacus at velit vivamus vel nulla eget eros elementum pellentesque quisque porta volutpat erat quisque erat</t>
  </si>
  <si>
    <t>semper rutrum nulla nunc purus phasellus in felis donec semper sapien a libero nam dui proin leo odio porttitor id consequat in consequat ut nulla sed accumsan felis ut at</t>
  </si>
  <si>
    <t>magnis dis parturient montes nascetur ridiculus mus etiam vel augue vestibulum rutrum rutrum neque aenean</t>
  </si>
  <si>
    <t>ac nibh fusce lacus purus aliquet at feugiat non pretium quis lectus suspendisse</t>
  </si>
  <si>
    <t>massa quis augue luctus tincidunt nulla mollis molestie lorem quisque ut erat curabitur gravida nisi at nibh in hac habitasse platea</t>
  </si>
  <si>
    <t>neque duis bibendum morbi non quam nec dui luctus rutrum nulla tellus in sagittis dui vel nisl duis ac nibh fusce lacus purus aliquet at feugiat non pretium quis lectus suspendisse potenti in eleifend</t>
  </si>
  <si>
    <t>sed nisl nunc rhoncus dui vel sem sed sagittis nam congue risus semper porta volutpat quam pede lobortis ligula sit amet eleifend pede libero quis orci</t>
  </si>
  <si>
    <t>aenean fermentum donec ut mauris eget massa tempor convallis nulla neque libero convallis eget eleifend luctus ultricies eu nibh quisque id justo sit</t>
  </si>
  <si>
    <t>cursus urna ut tellus nulla ut erat id mauris vulputate elementum nullam varius nulla facilisi cras non velit nec nisi vulputate nonummy maecenas tincidunt lacus at velit vivamus</t>
  </si>
  <si>
    <t>duis bibendum morbi non quam nec dui luctus rutrum nulla tellus in sagittis dui vel nisl duis ac nibh fusce lacus purus aliquet at feugiat</t>
  </si>
  <si>
    <t>non velit nec nisi vulputate nonummy maecenas tincidunt lacus at velit vivamus vel nulla eget eros elementum pellentesque quisque porta volutpat</t>
  </si>
  <si>
    <t>morbi sem mauris laoreet ut rhoncus aliquet pulvinar sed nisl nunc rhoncus dui vel sem sed sagittis nam congue risus semper porta volutpat quam pede</t>
  </si>
  <si>
    <t>vivamus metus arcu adipiscing molestie hendrerit at vulputate vitae nisl aenean lectus pellentesque eget nunc donec</t>
  </si>
  <si>
    <t>integer pede justo lacinia eget tincidunt eget tempus vel pede morbi porttitor lorem id</t>
  </si>
  <si>
    <t>dictumst maecenas ut massa quis augue luctus tincidunt nulla mollis molestie lorem quisque ut erat curabitur gravida nisi at nibh in hac habitasse platea dictumst aliquam augue quam sollicitudin vitae consectetuer eget rutrum</t>
  </si>
  <si>
    <t>et ultrices posuere cubilia curae duis faucibus accumsan odio curabitur convallis duis consequat dui nec nisi volutpat eleifend donec ut dolor morbi vel lectus in quam fringilla rhoncus mauris enim leo</t>
  </si>
  <si>
    <t>odio justo sollicitudin ut suscipit a feugiat et eros vestibulum ac est lacinia nisi venenatis tristique fusce congue diam id ornare imperdiet sapien urna pretium</t>
  </si>
  <si>
    <t>nunc nisl duis bibendum felis sed interdum venenatis turpis enim blandit mi in porttitor pede justo eu massa donec dapibus duis at velit eu est congue elementum in</t>
  </si>
  <si>
    <t>quam pede lobortis ligula sit amet eleifend pede libero quis orci nullam molestie nibh</t>
  </si>
  <si>
    <t>duis ac nibh fusce lacus purus aliquet at feugiat non pretium quis lectus suspendisse potenti in eleifend quam a odio</t>
  </si>
  <si>
    <t>nulla suspendisse potenti cras in purus eu magna vulputate luctus cum sociis natoque penatibus et magnis dis parturient montes nascetur ridiculus mus</t>
  </si>
  <si>
    <t>tortor sollicitudin mi sit amet lobortis sapien sapien non mi integer ac neque duis bibendum morbi non quam nec dui luctus rutrum nulla</t>
  </si>
  <si>
    <t>adipiscing elit proin risus praesent lectus vestibulum quam sapien varius ut blandit non interdum in ante</t>
  </si>
  <si>
    <t>nullam orci pede venenatis non sodales sed tincidunt eu felis fusce posuere felis sed lacus morbi sem mauris laoreet ut rhoncus aliquet pulvinar sed nisl nunc rhoncus dui vel sem sed sagittis nam congue risus</t>
  </si>
  <si>
    <t>vestibulum sagittis sapien cum sociis natoque penatibus et magnis dis parturient montes nascetur ridiculus mus etiam vel augue vestibulum rutrum rutrum neque aenean auctor gravida sem</t>
  </si>
  <si>
    <t>consequat dui nec nisi volutpat eleifend donec ut dolor morbi vel lectus in quam fringilla rhoncus mauris enim leo rhoncus sed vestibulum sit</t>
  </si>
  <si>
    <t>parturient montes nascetur ridiculus mus etiam vel augue vestibulum rutrum rutrum neque aenean auctor gravida sem praesent id massa id nisl venenatis lacinia</t>
  </si>
  <si>
    <t>dolor quis odio consequat varius integer ac leo pellentesque ultrices mattis odio donec vitae</t>
  </si>
  <si>
    <t>nisi eu orci mauris lacinia sapien quis libero nullam sit amet turpis</t>
  </si>
  <si>
    <t>non ligula pellentesque ultrices phasellus id sapien in sapien iaculis congue vivamus metus arcu adipiscing molestie hendrerit at vulputate vitae nisl aenean lectus pellentesque eget nunc donec quis orci eget orci vehicula condimentum curabitur in</t>
  </si>
  <si>
    <t>ipsum primis in faucibus orci luctus et ultrices posuere cubilia curae donec pharetra magna vestibulum aliquet ultrices erat tortor sollicitudin</t>
  </si>
  <si>
    <t>quisque ut erat curabitur gravida nisi at nibh in hac habitasse platea dictumst aliquam</t>
  </si>
  <si>
    <t>mauris ullamcorper purus sit amet nulla quisque arcu libero rutrum ac</t>
  </si>
  <si>
    <t>tincidunt eget tempus vel pede morbi porttitor lorem id ligula suspendisse ornare consequat lectus in est risus auctor sed tristique in tempus sit amet sem fusce consequat nulla nisl</t>
  </si>
  <si>
    <t>a nibh in quis justo maecenas rhoncus aliquam lacus morbi quis tortor id nulla ultrices aliquet maecenas leo odio condimentum id</t>
  </si>
  <si>
    <t>tincidunt eu felis fusce posuere felis sed lacus morbi sem mauris laoreet ut rhoncus aliquet pulvinar sed nisl nunc rhoncus dui vel sem sed sagittis nam congue risus semper</t>
  </si>
  <si>
    <t>vel augue vestibulum rutrum rutrum neque aenean auctor gravida sem praesent id massa id nisl venenatis lacinia aenean sit amet justo morbi ut odio cras mi pede malesuada in imperdiet et commodo vulputate justo in</t>
  </si>
  <si>
    <t>purus eu magna vulputate luctus cum sociis natoque penatibus et</t>
  </si>
  <si>
    <t>tellus nisi eu orci mauris lacinia sapien quis libero nullam sit amet turpis elementum ligula vehicula consequat morbi a</t>
  </si>
  <si>
    <t>cum sociis natoque penatibus et magnis dis parturient montes nascetur</t>
  </si>
  <si>
    <t>eleifend pede libero quis orci nullam molestie nibh in lectus pellentesque at nulla suspendisse potenti cras in purus eu magna vulputate luctus cum sociis natoque penatibus et magnis dis parturient montes nascetur ridiculus mus</t>
  </si>
  <si>
    <t>eu magna vulputate luctus cum sociis natoque penatibus et magnis dis parturient montes nascetur ridiculus mus vivamus vestibulum sagittis sapien cum sociis natoque penatibus et magnis dis</t>
  </si>
  <si>
    <t>sed vestibulum sit amet cursus id turpis integer aliquet massa id lobortis convallis tortor</t>
  </si>
  <si>
    <t>mollis molestie lorem quisque ut erat curabitur gravida nisi at nibh in hac habitasse platea</t>
  </si>
  <si>
    <t>lacinia erat vestibulum sed magna at nunc commodo placerat praesent blandit nam nulla integer pede justo lacinia eget</t>
  </si>
  <si>
    <t>nunc rhoncus dui vel sem sed sagittis nam congue risus semper porta volutpat quam pede lobortis ligula sit amet eleifend pede libero quis orci</t>
  </si>
  <si>
    <t>sit amet sem fusce consequat nulla nisl nunc nisl duis bibendum felis sed interdum venenatis turpis</t>
  </si>
  <si>
    <t>nam dui proin leo odio porttitor id consequat in consequat ut nulla sed accumsan felis ut at dolor quis odio consequat varius integer ac leo</t>
  </si>
  <si>
    <t>ut massa quis augue luctus tincidunt nulla mollis molestie lorem quisque ut erat curabitur gravida nisi at nibh in hac habitasse platea dictumst aliquam augue quam sollicitudin vitae consectetuer</t>
  </si>
  <si>
    <t>odio in hac habitasse platea dictumst maecenas ut massa quis augue luctus tincidunt nulla mollis molestie lorem quisque ut erat curabitur gravida nisi at nibh in hac habitasse platea dictumst aliquam augue</t>
  </si>
  <si>
    <t>ut rhoncus aliquet pulvinar sed nisl nunc rhoncus dui vel</t>
  </si>
  <si>
    <t>varius nulla facilisi cras non velit nec nisi vulputate nonummy maecenas tincidunt lacus at velit vivamus vel nulla eget eros elementum pellentesque quisque porta volutpat erat</t>
  </si>
  <si>
    <t>ligula suspendisse ornare consequat lectus in est risus auctor sed tristique in tempus sit amet sem fusce consequat nulla nisl nunc nisl duis bibendum felis sed</t>
  </si>
  <si>
    <t>sit amet diam in magna bibendum imperdiet nullam orci pede venenatis non sodales sed tincidunt eu felis fusce posuere felis sed lacus morbi sem mauris laoreet</t>
  </si>
  <si>
    <t>velit vivamus vel nulla eget eros elementum pellentesque quisque porta volutpat erat quisque erat eros viverra eget congue eget semper rutrum nulla nunc purus phasellus in felis donec semper sapien a libero</t>
  </si>
  <si>
    <t>iaculis justo in hac habitasse platea dictumst etiam faucibus cursus urna ut tellus nulla ut erat id mauris vulputate elementum nullam varius nulla facilisi cras non velit nec</t>
  </si>
  <si>
    <t>ut nunc vestibulum ante ipsum primis in faucibus orci luctus et ultrices posuere cubilia curae mauris viverra diam vitae quam suspendisse potenti nullam porttitor lacus at turpis donec posuere</t>
  </si>
  <si>
    <t>ipsum integer a nibh in quis justo maecenas rhoncus aliquam lacus morbi quis tortor id nulla ultrices aliquet maecenas leo odio condimentum id luctus nec molestie sed</t>
  </si>
  <si>
    <t>quisque erat eros viverra eget congue eget semper rutrum nulla nunc purus phasellus in felis donec semper sapien a libero nam dui proin leo odio porttitor</t>
  </si>
  <si>
    <t>a ipsum integer a nibh in quis justo maecenas rhoncus aliquam lacus morbi quis tortor id</t>
  </si>
  <si>
    <t>sem mauris laoreet ut rhoncus aliquet pulvinar sed nisl nunc rhoncus dui vel sem sed sagittis nam congue risus semper porta volutpat quam</t>
  </si>
  <si>
    <t>tortor quis turpis sed ante vivamus tortor duis mattis egestas metus aenean fermentum donec ut mauris eget massa tempor convallis</t>
  </si>
  <si>
    <t>vulputate justo in blandit ultrices enim lorem ipsum dolor sit amet consectetuer adipiscing elit proin interdum mauris non ligula pellentesque ultrices phasellus id sapien in sapien iaculis congue vivamus metus arcu</t>
  </si>
  <si>
    <t>sit amet lobortis sapien sapien non mi integer ac neque duis bibendum morbi non quam nec dui luctus rutrum nulla tellus in sagittis dui vel nisl duis ac nibh fusce lacus purus</t>
  </si>
  <si>
    <t>lectus suspendisse potenti in eleifend quam a odio in hac habitasse platea dictumst maecenas ut massa quis augue luctus tincidunt nulla mollis molestie lorem</t>
  </si>
  <si>
    <t>nisl aenean lectus pellentesque eget nunc donec quis orci eget orci vehicula condimentum curabitur in libero ut massa volutpat convallis morbi odio odio elementum eu</t>
  </si>
  <si>
    <t>maecenas tincidunt lacus at velit vivamus vel nulla eget eros elementum pellentesque quisque porta volutpat erat quisque erat eros viverra eget congue eget semper rutrum nulla nunc purus phasellus in</t>
  </si>
  <si>
    <t>pharetra magna vestibulum aliquet ultrices erat tortor sollicitudin mi sit amet lobortis sapien sapien non mi integer ac neque duis bibendum morbi non quam nec dui</t>
  </si>
  <si>
    <t>diam cras pellentesque volutpat dui maecenas tristique est et tempus semper est quam pharetra magna ac consequat metus sapien ut nunc vestibulum ante ipsum primis in</t>
  </si>
  <si>
    <t>elit ac nulla sed vel enim sit amet nunc viverra dapibus nulla suscipit ligula in lacus curabitur at ipsum ac tellus semper interdum mauris ullamcorper purus sit amet nulla quisque arcu libero rutrum ac</t>
  </si>
  <si>
    <t>sit amet cursus id turpis integer aliquet massa id lobortis convallis tortor risus dapibus augue vel accumsan tellus nisi eu</t>
  </si>
  <si>
    <t>semper est quam pharetra magna ac consequat metus sapien ut nunc vestibulum ante ipsum primis</t>
  </si>
  <si>
    <t>dis parturient montes nascetur ridiculus mus vivamus vestibulum sagittis sapien cum sociis</t>
  </si>
  <si>
    <t>leo maecenas pulvinar lobortis est phasellus sit amet erat nulla tempus vivamus in felis eu sapien cursus vestibulum proin eu mi nulla ac enim in tempor turpis nec</t>
  </si>
  <si>
    <t>fusce posuere felis sed lacus morbi sem mauris laoreet ut rhoncus aliquet pulvinar sed nisl nunc rhoncus dui vel sem sed sagittis nam congue risus semper porta volutpat quam pede lobortis</t>
  </si>
  <si>
    <t>id nisl venenatis lacinia aenean sit amet justo morbi ut odio</t>
  </si>
  <si>
    <t>natoque penatibus et magnis dis parturient montes nascetur ridiculus mus vivamus vestibulum sagittis sapien cum sociis natoque penatibus et magnis dis parturient montes nascetur ridiculus mus etiam vel augue vestibulum rutrum</t>
  </si>
  <si>
    <t>semper sapien a libero nam dui proin leo odio porttitor id consequat in consequat ut nulla sed accumsan felis ut at dolor quis odio consequat varius integer ac leo pellentesque ultrices mattis odio donec</t>
  </si>
  <si>
    <t>luctus rutrum nulla tellus in sagittis dui vel nisl duis ac nibh fusce lacus purus aliquet at feugiat non pretium quis lectus suspendisse</t>
  </si>
  <si>
    <t>nisi volutpat eleifend donec ut dolor morbi vel lectus in quam fringilla rhoncus mauris enim leo rhoncus sed vestibulum sit amet cursus id turpis integer aliquet massa id lobortis convallis tortor risus dapibus augue</t>
  </si>
  <si>
    <t>nisi volutpat eleifend donec ut dolor morbi vel lectus in</t>
  </si>
  <si>
    <t>luctus nec molestie sed justo pellentesque viverra pede ac diam cras pellentesque volutpat dui maecenas tristique est et</t>
  </si>
  <si>
    <t>amet eros suspendisse accumsan tortor quis turpis sed ante vivamus tortor duis mattis egestas metus aenean fermentum donec ut mauris eget massa tempor convallis nulla neque libero convallis</t>
  </si>
  <si>
    <t>sed accumsan felis ut at dolor quis odio consequat varius integer</t>
  </si>
  <si>
    <t>gravida sem praesent id massa id nisl venenatis lacinia aenean sit amet justo morbi ut odio</t>
  </si>
  <si>
    <t>nulla suscipit ligula in lacus curabitur at ipsum ac tellus</t>
  </si>
  <si>
    <t>turpis a pede posuere nonummy integer non velit donec diam</t>
  </si>
  <si>
    <t>eleifend donec ut dolor morbi vel lectus in quam fringilla rhoncus mauris</t>
  </si>
  <si>
    <t>turpis a pede posuere nonummy integer non velit donec diam neque vestibulum eget vulputate ut ultrices vel augue vestibulum ante ipsum primis in faucibus orci luctus et ultrices posuere cubilia</t>
  </si>
  <si>
    <t>fusce consequat nulla nisl nunc nisl duis bibendum felis sed interdum venenatis turpis enim blandit mi in porttitor pede justo eu</t>
  </si>
  <si>
    <t>magna vestibulum aliquet ultrices erat tortor sollicitudin mi sit amet lobortis sapien sapien non mi integer ac neque duis bibendum</t>
  </si>
  <si>
    <t>luctus et ultrices posuere cubilia curae duis faucibus accumsan odio curabitur convallis duis consequat dui nec nisi volutpat eleifend donec ut dolor morbi vel lectus in quam fringilla</t>
  </si>
  <si>
    <t>donec semper sapien a libero nam dui proin leo odio porttitor id consequat in consequat ut nulla sed accumsan felis ut at dolor quis odio consequat varius integer ac leo pellentesque ultrices</t>
  </si>
  <si>
    <t>pellentesque volutpat dui maecenas tristique est et tempus semper est quam pharetra magna ac consequat metus sapien ut nunc vestibulum ante ipsum primis in faucibus</t>
  </si>
  <si>
    <t>felis fusce posuere felis sed lacus morbi sem mauris laoreet ut rhoncus aliquet pulvinar sed nisl nunc rhoncus dui vel sem sed sagittis nam congue risus semper porta volutpat</t>
  </si>
  <si>
    <t>ligula pellentesque ultrices phasellus id sapien in sapien iaculis congue vivamus metus arcu adipiscing molestie hendrerit at vulputate vitae nisl</t>
  </si>
  <si>
    <t>in lectus pellentesque at nulla suspendisse potenti cras in purus eu magna vulputate luctus cum sociis natoque penatibus et magnis</t>
  </si>
  <si>
    <t>consequat lectus in est risus auctor sed tristique in tempus</t>
  </si>
  <si>
    <t>justo eu massa donec dapibus duis at velit eu est congue elementum in hac habitasse platea dictumst morbi vestibulum velit id pretium iaculis diam</t>
  </si>
  <si>
    <t>consequat nulla nisl nunc nisl duis bibendum felis sed interdum venenatis turpis enim blandit mi in porttitor pede justo eu massa donec dapibus duis at</t>
  </si>
  <si>
    <t>mus etiam vel augue vestibulum rutrum rutrum neque aenean auctor gravida sem praesent id massa id nisl venenatis lacinia</t>
  </si>
  <si>
    <t>amet consectetuer adipiscing elit proin interdum mauris non ligula pellentesque ultrices phasellus id sapien in sapien iaculis congue vivamus metus arcu adipiscing</t>
  </si>
  <si>
    <t>sagittis dui vel nisl duis ac nibh fusce lacus purus aliquet at feugiat non pretium quis lectus suspendisse potenti in eleifend quam a odio in hac habitasse platea dictumst maecenas</t>
  </si>
  <si>
    <t>sed vestibulum sit amet cursus id turpis integer aliquet massa id lobortis</t>
  </si>
  <si>
    <t>est congue elementum in hac habitasse platea dictumst morbi vestibulum velit</t>
  </si>
  <si>
    <t>felis donec semper sapien a libero nam dui proin leo</t>
  </si>
  <si>
    <t>rutrum nulla nunc purus phasellus in felis donec semper sapien</t>
  </si>
  <si>
    <t>mattis egestas metus aenean fermentum donec ut mauris eget massa tempor convallis nulla neque libero convallis eget eleifend luctus ultricies eu nibh quisque id justo sit amet sapien dignissim vestibulum vestibulum ante</t>
  </si>
  <si>
    <t>posuere cubilia curae duis faucibus accumsan odio curabitur convallis duis consequat dui nec nisi volutpat eleifend donec ut dolor morbi vel lectus in quam fringilla rhoncus mauris enim leo rhoncus sed vestibulum sit amet cursus</t>
  </si>
  <si>
    <t>consectetuer adipiscing elit proin risus praesent lectus vestibulum quam sapien varius ut</t>
  </si>
  <si>
    <t>quis orci eget orci vehicula condimentum curabitur in libero ut massa volutpat convallis morbi odio odio elementum</t>
  </si>
  <si>
    <t>pellentesque viverra pede ac diam cras pellentesque volutpat dui maecenas tristique est</t>
  </si>
  <si>
    <t>lobortis sapien sapien non mi integer ac neque duis bibendum morbi</t>
  </si>
  <si>
    <t>risus dapibus augue vel accumsan tellus nisi eu orci mauris lacinia sapien quis libero nullam sit amet turpis elementum ligula vehicula consequat morbi a</t>
  </si>
  <si>
    <t>proin at turpis a pede posuere nonummy integer non velit donec diam neque vestibulum eget vulputate</t>
  </si>
  <si>
    <t>eget orci vehicula condimentum curabitur in libero ut massa volutpat convallis morbi odio odio elementum eu interdum eu tincidunt in leo maecenas pulvinar lobortis est phasellus sit amet erat nulla tempus vivamus in felis</t>
  </si>
  <si>
    <t>odio curabitur convallis duis consequat dui nec nisi volutpat eleifend donec ut dolor morbi vel lectus in quam fringilla rhoncus mauris enim leo rhoncus sed vestibulum sit amet cursus id turpis integer aliquet massa</t>
  </si>
  <si>
    <t>vel pede morbi porttitor lorem id ligula suspendisse ornare consequat lectus in est</t>
  </si>
  <si>
    <t>suspendisse accumsan tortor quis turpis sed ante vivamus tortor duis mattis egestas metus aenean fermentum donec ut mauris eget massa</t>
  </si>
  <si>
    <t>interdum eu tincidunt in leo maecenas pulvinar lobortis est phasellus sit amet</t>
  </si>
  <si>
    <t>mi sit amet lobortis sapien sapien non mi integer ac neque duis bibendum morbi non quam nec dui luctus rutrum nulla tellus in sagittis</t>
  </si>
  <si>
    <t>quam nec dui luctus rutrum nulla tellus in sagittis dui vel nisl duis ac nibh fusce lacus purus aliquet at feugiat non pretium quis lectus suspendisse potenti in eleifend quam</t>
  </si>
  <si>
    <t>sed accumsan felis ut at dolor quis odio consequat varius integer ac leo pellentesque ultrices mattis odio donec vitae nisi nam ultrices libero non mattis pulvinar nulla pede ullamcorper augue a suscipit</t>
  </si>
  <si>
    <t>platea dictumst aliquam augue quam sollicitudin vitae consectetuer eget rutrum at lorem integer tincidunt ante vel ipsum praesent blandit lacinia erat vestibulum sed magna at nunc commodo placerat praesent blandit nam nulla integer pede</t>
  </si>
  <si>
    <t>sed vestibulum sit amet cursus id turpis integer aliquet massa id lobortis convallis</t>
  </si>
  <si>
    <t>curae nulla dapibus dolor vel est donec odio justo sollicitudin ut suscipit a feugiat et eros vestibulum ac est lacinia nisi venenatis tristique fusce congue diam id ornare imperdiet sapien urna</t>
  </si>
  <si>
    <t>vulputate elementum nullam varius nulla facilisi cras non velit nec nisi vulputate nonummy maecenas tincidunt lacus at velit vivamus</t>
  </si>
  <si>
    <t>justo morbi ut odio cras mi pede malesuada in imperdiet et commodo vulputate justo in blandit ultrices enim lorem ipsum dolor sit amet consectetuer adipiscing elit proin interdum mauris non</t>
  </si>
  <si>
    <t>turpis adipiscing lorem vitae mattis nibh ligula nec sem duis aliquam</t>
  </si>
  <si>
    <t>placerat praesent blandit nam nulla integer pede justo lacinia eget tincidunt eget tempus vel pede morbi porttitor lorem</t>
  </si>
  <si>
    <t>ut blandit non interdum in ante vestibulum ante ipsum primis in faucibus orci luctus et ultrices posuere cubilia curae duis faucibus accumsan odio curabitur convallis duis consequat dui nec nisi volutpat eleifend</t>
  </si>
  <si>
    <t>in hac habitasse platea dictumst morbi vestibulum velit id pretium iaculis diam erat fermentum justo nec condimentum neque sapien placerat ante nulla justo aliquam quis turpis eget elit sodales scelerisque mauris sit amet eros suspendisse</t>
  </si>
  <si>
    <t>tincidunt nulla mollis molestie lorem quisque ut erat curabitur gravida nisi at nibh in hac habitasse platea dictumst aliquam augue quam sollicitudin vitae consectetuer eget rutrum at lorem integer tincidunt ante</t>
  </si>
  <si>
    <t>erat eros viverra eget congue eget semper rutrum nulla nunc purus phasellus in felis donec semper sapien a libero nam dui proin leo odio porttitor id consequat in consequat ut nulla sed</t>
  </si>
  <si>
    <t>ligula sit amet eleifend pede libero quis orci nullam molestie nibh in lectus</t>
  </si>
  <si>
    <t>mauris eget massa tempor convallis nulla neque libero convallis eget</t>
  </si>
  <si>
    <t>duis consequat dui nec nisi volutpat eleifend donec ut dolor morbi vel lectus in quam fringilla rhoncus mauris enim leo rhoncus</t>
  </si>
  <si>
    <t>metus aenean fermentum donec ut mauris eget massa tempor convallis nulla neque libero convallis eget eleifend</t>
  </si>
  <si>
    <t>imperdiet sapien urna pretium nisl ut volutpat sapien arcu sed augue aliquam erat volutpat in congue etiam justo etiam pretium iaculis justo in hac habitasse platea dictumst etiam faucibus</t>
  </si>
  <si>
    <t>eleifend pede libero quis orci nullam molestie nibh in lectus</t>
  </si>
  <si>
    <t>vel nisl duis ac nibh fusce lacus purus aliquet at feugiat non pretium quis lectus suspendisse potenti in eleifend quam a odio in hac habitasse platea dictumst maecenas ut</t>
  </si>
  <si>
    <t>viverra eget congue eget semper rutrum nulla nunc purus phasellus in felis</t>
  </si>
  <si>
    <t>vulputate luctus cum sociis natoque penatibus et magnis dis parturient montes nascetur ridiculus mus vivamus vestibulum sagittis sapien cum sociis natoque penatibus et magnis dis parturient montes</t>
  </si>
  <si>
    <t>quisque ut erat curabitur gravida nisi at nibh in hac habitasse platea dictumst aliquam augue quam sollicitudin vitae consectetuer eget rutrum at lorem integer tincidunt ante vel ipsum praesent</t>
  </si>
  <si>
    <t>dui vel nisl duis ac nibh fusce lacus purus aliquet at feugiat non pretium quis lectus suspendisse potenti in eleifend quam a odio in hac</t>
  </si>
  <si>
    <t>augue quam sollicitudin vitae consectetuer eget rutrum at lorem integer</t>
  </si>
  <si>
    <t>lorem vitae mattis nibh ligula nec sem duis aliquam convallis nunc proin at turpis a pede posuere nonummy integer non velit donec diam neque vestibulum eget vulputate ut ultrices</t>
  </si>
  <si>
    <t>massa id nisl venenatis lacinia aenean sit amet justo morbi ut odio cras mi pede malesuada in imperdiet et commodo vulputate justo in blandit ultrices enim lorem ipsum dolor sit</t>
  </si>
  <si>
    <t>ac leo pellentesque ultrices mattis odio donec vitae nisi nam ultrices libero non mattis pulvinar nulla pede ullamcorper augue a suscipit nulla elit ac nulla sed vel</t>
  </si>
  <si>
    <t>nisl duis ac nibh fusce lacus purus aliquet at feugiat non pretium quis lectus suspendisse potenti in eleifend quam a odio in</t>
  </si>
  <si>
    <t>vel nisl duis ac nibh fusce lacus purus aliquet at feugiat non pretium quis lectus suspendisse potenti in eleifend quam a odio in hac habitasse platea dictumst maecenas ut massa quis augue</t>
  </si>
  <si>
    <t>natoque penatibus et magnis dis parturient montes nascetur ridiculus mus vivamus vestibulum sagittis sapien cum sociis natoque penatibus et magnis dis parturient montes nascetur ridiculus mus etiam vel augue vestibulum</t>
  </si>
  <si>
    <t>nisi eu orci mauris lacinia sapien quis libero nullam sit amet turpis elementum ligula vehicula</t>
  </si>
  <si>
    <t>interdum eu tincidunt in leo maecenas pulvinar lobortis est phasellus sit amet erat nulla tempus vivamus in felis eu sapien cursus vestibulum proin eu mi nulla ac</t>
  </si>
  <si>
    <t>vivamus vestibulum sagittis sapien cum sociis natoque penatibus et magnis dis parturient montes</t>
  </si>
  <si>
    <t>id sapien in sapien iaculis congue vivamus metus arcu adipiscing molestie hendrerit at vulputate vitae nisl aenean lectus</t>
  </si>
  <si>
    <t>sed tincidunt eu felis fusce posuere felis sed lacus morbi sem mauris laoreet ut rhoncus aliquet pulvinar sed nisl nunc rhoncus dui vel sem sed sagittis nam congue risus semper porta</t>
  </si>
  <si>
    <t>id nulla ultrices aliquet maecenas leo odio condimentum id luctus</t>
  </si>
  <si>
    <t>nec dui luctus rutrum nulla tellus in sagittis dui vel nisl duis ac nibh fusce lacus purus aliquet at feugiat non</t>
  </si>
  <si>
    <t>nulla dapibus dolor vel est donec odio justo sollicitudin ut suscipit a feugiat et eros vestibulum ac est lacinia nisi venenatis tristique</t>
  </si>
  <si>
    <t>dolor morbi vel lectus in quam fringilla rhoncus mauris enim leo rhoncus sed vestibulum sit amet cursus id turpis integer aliquet massa id lobortis convallis tortor risus dapibus augue vel accumsan tellus</t>
  </si>
  <si>
    <t>ipsum aliquam non mauris morbi non lectus aliquam sit amet diam in magna bibendum imperdiet nullam orci pede venenatis non sodales sed tincidunt eu felis fusce posuere felis</t>
  </si>
  <si>
    <t>porta volutpat quam pede lobortis ligula sit amet eleifend pede libero quis orci nullam molestie nibh in lectus</t>
  </si>
  <si>
    <t>dignissim vestibulum vestibulum ante ipsum primis in faucibus orci luctus et ultrices posuere cubilia curae nulla dapibus dolor vel est donec odio justo sollicitudin ut suscipit a feugiat et</t>
  </si>
  <si>
    <t>duis bibendum felis sed interdum venenatis turpis enim blandit mi in porttitor pede justo eu massa donec dapibus duis at velit eu est congue</t>
  </si>
  <si>
    <t>phasellus sit amet erat nulla tempus vivamus in felis eu sapien cursus vestibulum proin eu mi nulla ac enim in tempor turpis nec euismod scelerisque quam</t>
  </si>
  <si>
    <t>et commodo vulputate justo in blandit ultrices enim lorem ipsum dolor sit amet consectetuer adipiscing elit proin interdum mauris non ligula pellentesque ultrices phasellus id sapien in sapien iaculis congue vivamus</t>
  </si>
  <si>
    <t>hac habitasse platea dictumst etiam faucibus cursus urna ut tellus</t>
  </si>
  <si>
    <t>quis odio consequat varius integer ac leo pellentesque ultrices mattis odio donec vitae nisi nam ultrices libero non mattis pulvinar nulla pede ullamcorper augue a suscipit</t>
  </si>
  <si>
    <t>vel sem sed sagittis nam congue risus semper porta volutpat quam pede lobortis ligula sit amet eleifend pede libero quis</t>
  </si>
  <si>
    <t>ipsum primis in faucibus orci luctus et ultrices posuere cubilia curae mauris viverra diam vitae quam suspendisse potenti nullam porttitor</t>
  </si>
  <si>
    <t>massa volutpat convallis morbi odio odio elementum eu interdum eu tincidunt in leo maecenas</t>
  </si>
  <si>
    <t>id sapien in sapien iaculis congue vivamus metus arcu adipiscing molestie hendrerit at vulputate vitae nisl</t>
  </si>
  <si>
    <t>tortor quis turpis sed ante vivamus tortor duis mattis egestas metus aenean fermentum donec ut mauris eget massa tempor</t>
  </si>
  <si>
    <t>dui luctus rutrum nulla tellus in sagittis dui vel nisl duis ac nibh fusce lacus purus aliquet at feugiat non pretium quis lectus suspendisse potenti in eleifend quam a odio in hac habitasse platea dictumst</t>
  </si>
  <si>
    <t>sollicitudin vitae consectetuer eget rutrum at lorem integer tincidunt ante vel ipsum praesent blandit lacinia erat vestibulum sed magna at nunc commodo placerat praesent blandit nam nulla integer pede justo lacinia eget tincidunt</t>
  </si>
  <si>
    <t>venenatis lacinia aenean sit amet justo morbi ut odio cras mi pede malesuada in imperdiet et commodo vulputate justo in blandit ultrices enim lorem ipsum dolor sit amet consectetuer adipiscing elit proin interdum mauris non</t>
  </si>
  <si>
    <t>sed tristique in tempus sit amet sem fusce consequat nulla nisl nunc nisl duis bibendum felis sed interdum venenatis turpis enim blandit mi in porttitor pede justo eu massa donec dapibus duis at velit eu</t>
  </si>
  <si>
    <t>in porttitor pede justo eu massa donec dapibus duis at velit eu est</t>
  </si>
  <si>
    <t>neque vestibulum eget vulputate ut ultrices vel augue vestibulum ante ipsum primis in faucibus orci luctus et ultrices posuere</t>
  </si>
  <si>
    <t>imperdiet nullam orci pede venenatis non sodales sed tincidunt eu felis fusce</t>
  </si>
  <si>
    <t>donec dapibus duis at velit eu est congue elementum in hac habitasse platea dictumst morbi vestibulum velit id pretium iaculis diam erat fermentum justo nec condimentum neque sapien placerat ante nulla</t>
  </si>
  <si>
    <t>diam vitae quam suspendisse potenti nullam porttitor lacus at turpis donec posuere metus vitae ipsum aliquam non mauris morbi non lectus aliquam sit amet diam</t>
  </si>
  <si>
    <t>id turpis integer aliquet massa id lobortis convallis tortor risus dapibus augue vel accumsan</t>
  </si>
  <si>
    <t>nec molestie sed justo pellentesque viverra pede ac diam cras pellentesque volutpat dui maecenas tristique est et tempus semper est quam pharetra magna ac consequat metus sapien ut nunc vestibulum</t>
  </si>
  <si>
    <t>convallis morbi odio odio elementum eu interdum eu tincidunt in leo maecenas pulvinar lobortis</t>
  </si>
  <si>
    <t>venenatis turpis enim blandit mi in porttitor pede justo eu massa donec dapibus duis at velit eu est congue elementum in hac habitasse platea dictumst morbi vestibulum velit id pretium iaculis diam</t>
  </si>
  <si>
    <t>pharetra magna ac consequat metus sapien ut nunc vestibulum ante ipsum primis in faucibus orci luctus et ultrices posuere cubilia curae mauris viverra diam vitae quam</t>
  </si>
  <si>
    <t>at feugiat non pretium quis lectus suspendisse potenti in eleifend quam a odio in hac habitasse platea</t>
  </si>
  <si>
    <t>platea dictumst etiam faucibus cursus urna ut tellus nulla ut</t>
  </si>
  <si>
    <t>eget semper rutrum nulla nunc purus phasellus in felis donec semper sapien a libero nam dui proin leo odio porttitor id consequat in consequat ut nulla sed accumsan felis ut</t>
  </si>
  <si>
    <t>risus praesent lectus vestibulum quam sapien varius ut blandit non interdum in ante vestibulum ante ipsum primis in faucibus orci luctus et ultrices posuere cubilia curae duis faucibus accumsan odio curabitur</t>
  </si>
  <si>
    <t>ac leo pellentesque ultrices mattis odio donec vitae nisi nam ultrices libero non mattis pulvinar nulla pede</t>
  </si>
  <si>
    <t>purus eu magna vulputate luctus cum sociis natoque penatibus et magnis dis parturient montes nascetur ridiculus mus vivamus vestibulum sagittis sapien cum sociis natoque penatibus et magnis dis parturient</t>
  </si>
  <si>
    <t>congue diam id ornare imperdiet sapien urna pretium nisl ut volutpat sapien arcu sed augue</t>
  </si>
  <si>
    <t>lacus morbi sem mauris laoreet ut rhoncus aliquet pulvinar sed nisl nunc rhoncus dui vel sem sed sagittis nam</t>
  </si>
  <si>
    <t>dui vel sem sed sagittis nam congue risus semper porta volutpat quam pede lobortis ligula sit amet eleifend pede libero quis orci nullam molestie nibh in lectus pellentesque at</t>
  </si>
  <si>
    <t>magna bibendum imperdiet nullam orci pede venenatis non sodales sed tincidunt eu felis fusce posuere felis sed lacus morbi sem mauris laoreet</t>
  </si>
  <si>
    <t>enim sit amet nunc viverra dapibus nulla suscipit ligula in</t>
  </si>
  <si>
    <t>sed vestibulum sit amet cursus id turpis integer aliquet massa id lobortis convallis tortor risus dapibus augue vel accumsan tellus nisi eu orci mauris lacinia sapien quis libero</t>
  </si>
  <si>
    <t>congue vivamus metus arcu adipiscing molestie hendrerit at vulputate vitae nisl aenean lectus pellentesque eget nunc donec quis orci eget orci vehicula condimentum curabitur in libero ut</t>
  </si>
  <si>
    <t>rhoncus sed vestibulum sit amet cursus id turpis integer aliquet massa id lobortis convallis tortor risus dapibus augue vel accumsan tellus nisi eu orci mauris lacinia sapien quis libero nullam sit</t>
  </si>
  <si>
    <t>congue elementum in hac habitasse platea dictumst morbi vestibulum velit id pretium iaculis diam</t>
  </si>
  <si>
    <t>nibh in lectus pellentesque at nulla suspendisse potenti cras in purus eu magna vulputate luctus cum sociis natoque penatibus et magnis dis parturient montes nascetur ridiculus mus vivamus vestibulum sagittis sapien cum</t>
  </si>
  <si>
    <t>vel augue vestibulum ante ipsum primis in faucibus orci luctus et</t>
  </si>
  <si>
    <t>in tempor turpis nec euismod scelerisque quam turpis adipiscing lorem vitae mattis nibh ligula nec sem duis aliquam convallis nunc proin at turpis a pede posuere nonummy</t>
  </si>
  <si>
    <t>dui maecenas tristique est et tempus semper est quam pharetra magna ac consequat metus sapien ut nunc vestibulum ante ipsum primis in faucibus orci luctus et ultrices posuere cubilia curae mauris viverra diam vitae quam</t>
  </si>
  <si>
    <t>gravida sem praesent id massa id nisl venenatis lacinia aenean sit</t>
  </si>
  <si>
    <t>ultrices vel augue vestibulum ante ipsum primis in faucibus orci luctus et ultrices posuere cubilia curae donec pharetra magna vestibulum aliquet ultrices erat tortor sollicitudin mi sit amet lobortis sapien sapien non mi integer ac</t>
  </si>
  <si>
    <t>morbi ut odio cras mi pede malesuada in imperdiet et commodo vulputate justo in blandit ultrices enim lorem ipsum dolor sit amet</t>
  </si>
  <si>
    <t>purus phasellus in felis donec semper sapien a libero nam dui proin leo odio porttitor id consequat in consequat ut nulla sed accumsan felis ut at dolor quis</t>
  </si>
  <si>
    <t>venenatis lacinia aenean sit amet justo morbi ut odio cras mi pede malesuada in imperdiet et commodo vulputate justo in blandit ultrices enim</t>
  </si>
  <si>
    <t>magnis dis parturient montes nascetur ridiculus mus vivamus vestibulum sagittis sapien cum sociis natoque penatibus et magnis dis parturient montes</t>
  </si>
  <si>
    <t>fusce posuere felis sed lacus morbi sem mauris laoreet ut rhoncus aliquet pulvinar sed nisl nunc rhoncus dui vel sem sed sagittis nam</t>
  </si>
  <si>
    <t>tincidunt ante vel ipsum praesent blandit lacinia erat vestibulum sed magna at nunc commodo placerat praesent blandit nam nulla integer pede justo lacinia eget tincidunt eget tempus</t>
  </si>
  <si>
    <t>sodales scelerisque mauris sit amet eros suspendisse accumsan tortor quis turpis sed ante vivamus tortor duis mattis egestas metus aenean fermentum donec ut mauris eget massa tempor convallis nulla neque libero</t>
  </si>
  <si>
    <t>massa tempor convallis nulla neque libero convallis eget eleifend luctus ultricies eu nibh quisque id justo</t>
  </si>
  <si>
    <t>vel sem sed sagittis nam congue risus semper porta volutpat</t>
  </si>
  <si>
    <t>sociis natoque penatibus et magnis dis parturient montes nascetur ridiculus mus vivamus vestibulum</t>
  </si>
  <si>
    <t>sapien non mi integer ac neque duis bibendum morbi non quam nec dui luctus rutrum nulla tellus in sagittis dui vel nisl duis ac</t>
  </si>
  <si>
    <t>libero ut massa volutpat convallis morbi odio odio elementum eu interdum eu tincidunt in leo</t>
  </si>
  <si>
    <t>lorem integer tincidunt ante vel ipsum praesent blandit lacinia erat vestibulum sed magna at nunc commodo placerat praesent blandit</t>
  </si>
  <si>
    <t>nisl venenatis lacinia aenean sit amet justo morbi ut odio cras mi pede malesuada in imperdiet et commodo vulputate justo in blandit ultrices enim lorem ipsum dolor sit amet consectetuer adipiscing elit</t>
  </si>
  <si>
    <t>lorem vitae mattis nibh ligula nec sem duis aliquam convallis nunc proin at turpis a pede posuere nonummy integer non velit donec</t>
  </si>
  <si>
    <t>viverra eget congue eget semper rutrum nulla nunc purus phasellus in felis donec semper sapien a libero nam dui</t>
  </si>
  <si>
    <t>nisl ut volutpat sapien arcu sed augue aliquam erat volutpat in congue etiam justo etiam pretium iaculis justo in hac habitasse platea dictumst etiam faucibus cursus urna ut tellus nulla ut erat id mauris</t>
  </si>
  <si>
    <t>nulla facilisi cras non velit nec nisi vulputate nonummy maecenas tincidunt lacus at velit vivamus vel nulla eget eros elementum</t>
  </si>
  <si>
    <t>morbi a ipsum integer a nibh in quis justo maecenas rhoncus aliquam lacus morbi quis tortor id nulla ultrices aliquet maecenas leo odio condimentum id luctus nec molestie sed justo pellentesque viverra pede ac diam</t>
  </si>
  <si>
    <t>condimentum curabitur in libero ut massa volutpat convallis morbi odio odio elementum eu interdum eu tincidunt in leo maecenas pulvinar lobortis est phasellus sit</t>
  </si>
  <si>
    <t>volutpat convallis morbi odio odio elementum eu interdum eu tincidunt in leo maecenas pulvinar lobortis est phasellus sit amet erat nulla tempus vivamus in felis eu sapien cursus vestibulum</t>
  </si>
  <si>
    <t>pede justo lacinia eget tincidunt eget tempus vel pede morbi porttitor lorem id ligula suspendisse ornare consequat lectus in est risus auctor</t>
  </si>
  <si>
    <t>integer tincidunt ante vel ipsum praesent blandit lacinia erat vestibulum sed magna at</t>
  </si>
  <si>
    <t>erat volutpat in congue etiam justo etiam pretium iaculis justo in hac habitasse platea dictumst etiam faucibus cursus urna ut tellus nulla ut erat id mauris vulputate elementum</t>
  </si>
  <si>
    <t>hac habitasse platea dictumst etiam faucibus cursus urna ut tellus nulla ut</t>
  </si>
  <si>
    <t>ac leo pellentesque ultrices mattis odio donec vitae nisi nam ultrices libero non mattis pulvinar nulla pede ullamcorper augue a suscipit nulla</t>
  </si>
  <si>
    <t>tortor id nulla ultrices aliquet maecenas leo odio condimentum id luctus nec molestie sed justo pellentesque viverra pede ac diam cras pellentesque volutpat dui maecenas tristique est et tempus semper</t>
  </si>
  <si>
    <t>ut massa quis augue luctus tincidunt nulla mollis molestie lorem quisque ut erat curabitur gravida nisi at nibh in hac habitasse platea dictumst aliquam augue quam sollicitudin vitae consectetuer eget rutrum at</t>
  </si>
  <si>
    <t>augue luctus tincidunt nulla mollis molestie lorem quisque ut erat curabitur gravida nisi at nibh in hac</t>
  </si>
  <si>
    <t>enim lorem ipsum dolor sit amet consectetuer adipiscing elit proin interdum mauris non ligula pellentesque ultrices phasellus id sapien in sapien iaculis congue vivamus metus arcu adipiscing molestie</t>
  </si>
  <si>
    <t>dolor sit amet consectetuer adipiscing elit proin risus praesent lectus vestibulum quam sapien varius ut blandit non interdum in ante vestibulum ante ipsum primis in faucibus</t>
  </si>
  <si>
    <t>interdum mauris non ligula pellentesque ultrices phasellus id sapien in</t>
  </si>
  <si>
    <t>venenatis lacinia aenean sit amet justo morbi ut odio cras mi pede malesuada in imperdiet et commodo vulputate justo in blandit</t>
  </si>
  <si>
    <t>curae mauris viverra diam vitae quam suspendisse potenti nullam porttitor</t>
  </si>
  <si>
    <t>magna bibendum imperdiet nullam orci pede venenatis non sodales sed tincidunt</t>
  </si>
  <si>
    <t>amet eleifend pede libero quis orci nullam molestie nibh in lectus pellentesque at nulla suspendisse potenti cras in purus eu magna vulputate luctus cum</t>
  </si>
  <si>
    <t>enim blandit mi in porttitor pede justo eu massa donec dapibus duis</t>
  </si>
  <si>
    <t>quam sollicitudin vitae consectetuer eget rutrum at lorem integer tincidunt ante vel ipsum praesent blandit lacinia erat vestibulum sed magna at nunc commodo placerat praesent blandit nam nulla integer</t>
  </si>
  <si>
    <t>vitae nisi nam ultrices libero non mattis pulvinar nulla pede ullamcorper augue a</t>
  </si>
  <si>
    <t>vivamus vel nulla eget eros elementum pellentesque quisque porta volutpat erat quisque erat eros viverra eget congue eget</t>
  </si>
  <si>
    <t>diam erat fermentum justo nec condimentum neque sapien placerat ante</t>
  </si>
  <si>
    <t>fusce consequat nulla nisl nunc nisl duis bibendum felis sed interdum venenatis turpis enim blandit mi in</t>
  </si>
  <si>
    <t>accumsan tellus nisi eu orci mauris lacinia sapien quis libero nullam sit amet turpis elementum ligula vehicula consequat</t>
  </si>
  <si>
    <t>accumsan odio curabitur convallis duis consequat dui nec nisi volutpat eleifend donec ut dolor morbi vel lectus</t>
  </si>
  <si>
    <t>laoreet ut rhoncus aliquet pulvinar sed nisl nunc rhoncus dui vel sem sed sagittis nam congue risus semper porta volutpat quam pede lobortis ligula sit amet eleifend pede libero quis</t>
  </si>
  <si>
    <t>dapibus nulla suscipit ligula in lacus curabitur at ipsum ac tellus semper interdum mauris ullamcorper purus sit amet nulla quisque arcu libero rutrum ac lobortis vel dapibus at diam nam</t>
  </si>
  <si>
    <t>luctus rutrum nulla tellus in sagittis dui vel nisl duis ac</t>
  </si>
  <si>
    <t>sit amet eleifend pede libero quis orci nullam molestie nibh in lectus pellentesque at nulla suspendisse</t>
  </si>
  <si>
    <t>eleifend donec ut dolor morbi vel lectus in quam fringilla rhoncus mauris enim leo rhoncus sed vestibulum sit amet cursus id turpis integer aliquet massa id</t>
  </si>
  <si>
    <t>mstathor0</t>
  </si>
  <si>
    <t>jdrummerm</t>
  </si>
  <si>
    <t>rculcheth13</t>
  </si>
  <si>
    <t>fgerok14</t>
  </si>
  <si>
    <t>kpyle24</t>
  </si>
  <si>
    <t>aneagle2l</t>
  </si>
  <si>
    <t>lliccardo4m</t>
  </si>
  <si>
    <t>rjaycocks6w</t>
  </si>
  <si>
    <t>rcolson9i</t>
  </si>
  <si>
    <t>bgartsideb0</t>
  </si>
  <si>
    <t>gfominovcp</t>
  </si>
  <si>
    <t>Does description contain KEYWORD? If yes, populate cell with KEYWORD. 
Good for ticket categorization.</t>
  </si>
  <si>
    <t>Daily increase</t>
  </si>
  <si>
    <t>Does description contain "augue"</t>
  </si>
  <si>
    <t>Hostname</t>
  </si>
  <si>
    <t>DEV-L-15363</t>
  </si>
  <si>
    <t>ADM-L-7589</t>
  </si>
  <si>
    <t>USR-D-45658</t>
  </si>
  <si>
    <t>USR-L-99156</t>
  </si>
  <si>
    <t>USR-L-55180</t>
  </si>
  <si>
    <t>KSK-T-7791</t>
  </si>
  <si>
    <t>USR-T-74449</t>
  </si>
  <si>
    <t>USR-L-29415</t>
  </si>
  <si>
    <t>KSK-T-69807</t>
  </si>
  <si>
    <t>USR-D-95793</t>
  </si>
  <si>
    <t>USR-D-0640</t>
  </si>
  <si>
    <t>USR-L-4523</t>
  </si>
  <si>
    <t>USR-L-68610</t>
  </si>
  <si>
    <t>ADM-D-75236</t>
  </si>
  <si>
    <t>USR-D-56963</t>
  </si>
  <si>
    <t>USR-D-18838</t>
  </si>
  <si>
    <t>USR-D-55285</t>
  </si>
  <si>
    <t>USR-D-71865</t>
  </si>
  <si>
    <t>USR-D-49117</t>
  </si>
  <si>
    <t>USR-D-75368</t>
  </si>
  <si>
    <t>USR-D-63242</t>
  </si>
  <si>
    <t>USR-D-20453</t>
  </si>
  <si>
    <t>USR-D-92899</t>
  </si>
  <si>
    <t>USR-D-8721</t>
  </si>
  <si>
    <t>USR-D-37678</t>
  </si>
  <si>
    <t>USR-L-47927</t>
  </si>
  <si>
    <t>USR-L-5998</t>
  </si>
  <si>
    <t>USR-L-94112</t>
  </si>
  <si>
    <t>USR-L-78520</t>
  </si>
  <si>
    <t>USR-L-53773</t>
  </si>
  <si>
    <t>USR-L-71809</t>
  </si>
  <si>
    <t>USR-L-53761</t>
  </si>
  <si>
    <t>USR-L-82121</t>
  </si>
  <si>
    <t>USR-L-46484</t>
  </si>
  <si>
    <t>USR-L-6590</t>
  </si>
  <si>
    <t>USR-L-3667</t>
  </si>
  <si>
    <t>USR-L-95897</t>
  </si>
  <si>
    <t>USR-L-82396</t>
  </si>
  <si>
    <t>USR-L-4266</t>
  </si>
  <si>
    <t>USR-L-34977</t>
  </si>
  <si>
    <t>USR-L-78708</t>
  </si>
  <si>
    <t>USR-L-78112</t>
  </si>
  <si>
    <t>USR-L-64150</t>
  </si>
  <si>
    <t>USR-L-15587</t>
  </si>
  <si>
    <t>DEV-L-69466</t>
  </si>
  <si>
    <t>DEV-L-21907</t>
  </si>
  <si>
    <t>DEV-L-56570</t>
  </si>
  <si>
    <t>DEV-L-20547</t>
  </si>
  <si>
    <t>DEV-L-51442</t>
  </si>
  <si>
    <t>DEV-L-2471</t>
  </si>
  <si>
    <t>DEV-L-97619</t>
  </si>
  <si>
    <t>DEV-L-50278</t>
  </si>
  <si>
    <t>DEV-L-9149</t>
  </si>
  <si>
    <t>DEV-L-27632</t>
  </si>
  <si>
    <t>DEV-L-89292</t>
  </si>
  <si>
    <t>DEV-L-34536</t>
  </si>
  <si>
    <t>DEV-L-43625</t>
  </si>
  <si>
    <t>DEV-L-3899</t>
  </si>
  <si>
    <t>DEV-L-63811</t>
  </si>
  <si>
    <t>DEV-L-1175</t>
  </si>
  <si>
    <t>DEV-L-5989</t>
  </si>
  <si>
    <t>DEV-L-6479</t>
  </si>
  <si>
    <t>DEV-L-99334</t>
  </si>
  <si>
    <t>DEV-L-1691</t>
  </si>
  <si>
    <t>DEV-L-14866</t>
  </si>
  <si>
    <t>DEV-L-63345</t>
  </si>
  <si>
    <t>DEV-L-64649</t>
  </si>
  <si>
    <t>DEV-L-97846</t>
  </si>
  <si>
    <t>DEV-L-35771</t>
  </si>
  <si>
    <t>DEV-L-29745</t>
  </si>
  <si>
    <t>DEV-L-18821</t>
  </si>
  <si>
    <t>DEV-L-40455</t>
  </si>
  <si>
    <t>DEV-L-69592</t>
  </si>
  <si>
    <t>DEV-L-20315</t>
  </si>
  <si>
    <t>DEV-L-53259</t>
  </si>
  <si>
    <t>DEV-L-54335</t>
  </si>
  <si>
    <t>DEV-L-24912</t>
  </si>
  <si>
    <t>DEV-L-88700</t>
  </si>
  <si>
    <t>DEV-L-12212</t>
  </si>
  <si>
    <t>DEV-L-84386</t>
  </si>
  <si>
    <t>DEV-L-93659</t>
  </si>
  <si>
    <t>DEV-L-80533</t>
  </si>
  <si>
    <t>DEV-L-18238</t>
  </si>
  <si>
    <t>DEV-L-77900</t>
  </si>
  <si>
    <t>DEV-L-9190</t>
  </si>
  <si>
    <t>DEV-L-74732</t>
  </si>
  <si>
    <t>DEV-L-80937</t>
  </si>
  <si>
    <t>DEV-L-3013</t>
  </si>
  <si>
    <t>DEV-L-96637</t>
  </si>
  <si>
    <t>DEV-L-42526</t>
  </si>
  <si>
    <t>DEV-L-12257</t>
  </si>
  <si>
    <t>DEV-L-94703</t>
  </si>
  <si>
    <t>DEV-L-88718</t>
  </si>
  <si>
    <t>DEV-L-33901</t>
  </si>
  <si>
    <t>DEV-L-35616</t>
  </si>
  <si>
    <t>DEV-L-24576</t>
  </si>
  <si>
    <t>DEV-L-62171</t>
  </si>
  <si>
    <t>DEV-L-83308</t>
  </si>
  <si>
    <t>DEV-L-19172</t>
  </si>
  <si>
    <t>DEV-L-2062</t>
  </si>
  <si>
    <t>DEV-L-52557</t>
  </si>
  <si>
    <t>DEV-L-57557</t>
  </si>
  <si>
    <t>DEV-L-53858</t>
  </si>
  <si>
    <t>DEV-L-59245</t>
  </si>
  <si>
    <t>DEV-L-82539</t>
  </si>
  <si>
    <t>DEV-L-169</t>
  </si>
  <si>
    <t>DEV-L-39212</t>
  </si>
  <si>
    <t>DEV-L-44564</t>
  </si>
  <si>
    <t>DEV-L-14879</t>
  </si>
  <si>
    <t>DEV-L-21876</t>
  </si>
  <si>
    <t>DEV-L-46192</t>
  </si>
  <si>
    <t>DEV-L-802</t>
  </si>
  <si>
    <t>DEV-L-28282</t>
  </si>
  <si>
    <t>DEV-L-52538</t>
  </si>
  <si>
    <t>DEV-L-83514</t>
  </si>
  <si>
    <t>DEV-L-9529</t>
  </si>
  <si>
    <t>DEV-L-26591</t>
  </si>
  <si>
    <t>DEV-L-18139</t>
  </si>
  <si>
    <t>DEV-L-89796</t>
  </si>
  <si>
    <t>DEV-L-16565</t>
  </si>
  <si>
    <t>DEV-L-25527</t>
  </si>
  <si>
    <t>DEV-L-32779</t>
  </si>
  <si>
    <t>DEV-L-4629</t>
  </si>
  <si>
    <t>DEV-L-82585</t>
  </si>
  <si>
    <t>DEV-D-49881</t>
  </si>
  <si>
    <t>DEV-D-93703</t>
  </si>
  <si>
    <t>DEV-D-82135</t>
  </si>
  <si>
    <t>DEV-D-40126</t>
  </si>
  <si>
    <t>DEV-D-34681</t>
  </si>
  <si>
    <t>DEV-D-37233</t>
  </si>
  <si>
    <t>DEV-D-40696</t>
  </si>
  <si>
    <t>DEV-D-64550</t>
  </si>
  <si>
    <t>DEV-D-8646</t>
  </si>
  <si>
    <t>DEV-D-89554</t>
  </si>
  <si>
    <t>DEV-D-42230</t>
  </si>
  <si>
    <t>DEV-D-66952</t>
  </si>
  <si>
    <t>DEV-D-90712</t>
  </si>
  <si>
    <t>DEV-D-2173</t>
  </si>
  <si>
    <t>DEV-D-14319</t>
  </si>
  <si>
    <t>DEV-D-78925</t>
  </si>
  <si>
    <t>DEV-D-71828</t>
  </si>
  <si>
    <t>DEV-D-90798</t>
  </si>
  <si>
    <t>DEV-D-40553</t>
  </si>
  <si>
    <t>DEV-D-37747</t>
  </si>
  <si>
    <t>DEV-D-90462</t>
  </si>
  <si>
    <t>DEV-D-95623</t>
  </si>
  <si>
    <t>DEV-D-58856</t>
  </si>
  <si>
    <t>DEV-D-84698</t>
  </si>
  <si>
    <t>DEV-D-84191</t>
  </si>
  <si>
    <t>DEV-D-5152</t>
  </si>
  <si>
    <t>DEV-D-60930</t>
  </si>
  <si>
    <t>DEV-D-79208</t>
  </si>
  <si>
    <t>DEV-D-11528</t>
  </si>
  <si>
    <t>DEV-D-41197</t>
  </si>
  <si>
    <t>DEV-D-42469</t>
  </si>
  <si>
    <t>DEV-D-6650</t>
  </si>
  <si>
    <t>DEV-D-74236</t>
  </si>
  <si>
    <t>DEV-D-74585</t>
  </si>
  <si>
    <t>DEV-D-16938</t>
  </si>
  <si>
    <t>DEV-D-9373</t>
  </si>
  <si>
    <t>DEV-D-35626</t>
  </si>
  <si>
    <t>DEV-D-6638</t>
  </si>
  <si>
    <t>DEV-D-72280</t>
  </si>
  <si>
    <t>DEV-D-40765</t>
  </si>
  <si>
    <t>DEV-D-93172</t>
  </si>
  <si>
    <t>DEV-D-62625</t>
  </si>
  <si>
    <t>DEV-D-59354</t>
  </si>
  <si>
    <t>DEV-D-15376</t>
  </si>
  <si>
    <t>DEV-D-0340</t>
  </si>
  <si>
    <t>DEV-D-79981</t>
  </si>
  <si>
    <t>DEV-D-6046</t>
  </si>
  <si>
    <t>DEV-D-2384</t>
  </si>
  <si>
    <t>DEV-D-41109</t>
  </si>
  <si>
    <t>ADM-L-8366</t>
  </si>
  <si>
    <t>ADM-L-57494</t>
  </si>
  <si>
    <t>ADM-L-88865</t>
  </si>
  <si>
    <t>ADM-L-89739</t>
  </si>
  <si>
    <t>ADM-L-77217</t>
  </si>
  <si>
    <t>ADM-L-151</t>
  </si>
  <si>
    <t>ADM-L-8493</t>
  </si>
  <si>
    <t>ADM-L-0895</t>
  </si>
  <si>
    <t>ADM-L-9823</t>
  </si>
  <si>
    <t>ADM-L-1131</t>
  </si>
  <si>
    <t>ADM-L-77632</t>
  </si>
  <si>
    <t>ADM-L-2850</t>
  </si>
  <si>
    <t>ADM-L-6419</t>
  </si>
  <si>
    <t>ADM-L-34959</t>
  </si>
  <si>
    <t>ADM-L-57465</t>
  </si>
  <si>
    <t>ADM-L-53353</t>
  </si>
  <si>
    <t>ADM-L-16981</t>
  </si>
  <si>
    <t>ADM-L-88844</t>
  </si>
  <si>
    <t>ADM-L-59811</t>
  </si>
  <si>
    <t>ADM-L-24478</t>
  </si>
  <si>
    <t>ADM-L-92881</t>
  </si>
  <si>
    <t>ADM-L-17616</t>
  </si>
  <si>
    <t>ADM-L-47430</t>
  </si>
  <si>
    <t>ADM-L-96151</t>
  </si>
  <si>
    <t>ADM-L-77712</t>
  </si>
  <si>
    <t>ADM-L-10729</t>
  </si>
  <si>
    <t>ADM-L-86819</t>
  </si>
  <si>
    <t>ADM-L-64266</t>
  </si>
  <si>
    <t>ADM-L-60330</t>
  </si>
  <si>
    <t>ADM-L-99174</t>
  </si>
  <si>
    <t>ADM-D-95506</t>
  </si>
  <si>
    <t>ADM-D-41672</t>
  </si>
  <si>
    <t>ADM-D-62836</t>
  </si>
  <si>
    <t>ADM-D-55540</t>
  </si>
  <si>
    <t>ADM-D-95219</t>
  </si>
  <si>
    <t>ADM-D-77871</t>
  </si>
  <si>
    <t>ADM-D-62151</t>
  </si>
  <si>
    <t>ADM-D-27794</t>
  </si>
  <si>
    <t>ADM-D-36187</t>
  </si>
  <si>
    <t>ADM-D-55870</t>
  </si>
  <si>
    <t>ADM-D-40294</t>
  </si>
  <si>
    <t>ADM-D-7890</t>
  </si>
  <si>
    <t>ADM-D-32610</t>
  </si>
  <si>
    <t>ADM-D-47723</t>
  </si>
  <si>
    <t>ADM-D-28368</t>
  </si>
  <si>
    <t>ADM-D-55655</t>
  </si>
  <si>
    <t>ADM-D-34134</t>
  </si>
  <si>
    <t>ADM-D-93496</t>
  </si>
  <si>
    <t>ADM-D-3387</t>
  </si>
  <si>
    <t>ADM-D-43866</t>
  </si>
  <si>
    <t>ADM-D-76302</t>
  </si>
  <si>
    <t>ADM-D-27839</t>
  </si>
  <si>
    <t>ADM-D-27455</t>
  </si>
  <si>
    <t>ADM-D-86845</t>
  </si>
  <si>
    <t>ADM-D-66493</t>
  </si>
  <si>
    <t>ADM-D-86217</t>
  </si>
  <si>
    <t>ADM-D-40511</t>
  </si>
  <si>
    <t>USR-D-64225</t>
  </si>
  <si>
    <t>USR-D-9522</t>
  </si>
  <si>
    <t>USR-D-76819</t>
  </si>
  <si>
    <t>USR-D-39701</t>
  </si>
  <si>
    <t>USR-D-52105</t>
  </si>
  <si>
    <t>USR-D-70724</t>
  </si>
  <si>
    <t>USR-D-99104</t>
  </si>
  <si>
    <t>USR-D-70480</t>
  </si>
  <si>
    <t>USR-D-35779</t>
  </si>
  <si>
    <t>USR-D-30562</t>
  </si>
  <si>
    <t>USR-D-42473</t>
  </si>
  <si>
    <t>USR-D-5469</t>
  </si>
  <si>
    <t>USR-D-3338</t>
  </si>
  <si>
    <t>USR-D-41990</t>
  </si>
  <si>
    <t>USR-D-92706</t>
  </si>
  <si>
    <t>USR-D-38986</t>
  </si>
  <si>
    <t>USR-D-11130</t>
  </si>
  <si>
    <t>USR-D-64768</t>
  </si>
  <si>
    <t>USR-D-27541</t>
  </si>
  <si>
    <t>USR-D-48755</t>
  </si>
  <si>
    <t>USR-D-31412</t>
  </si>
  <si>
    <t>USR-D-563</t>
  </si>
  <si>
    <t>USR-D-79</t>
  </si>
  <si>
    <t>USR-D-18225</t>
  </si>
  <si>
    <t>USR-D-13711</t>
  </si>
  <si>
    <t>USR-D-33349</t>
  </si>
  <si>
    <t>USR-D-7499</t>
  </si>
  <si>
    <t>USR-D-26288</t>
  </si>
  <si>
    <t>USR-D-29290</t>
  </si>
  <si>
    <t>USR-D-35940</t>
  </si>
  <si>
    <t>USR-D-72378</t>
  </si>
  <si>
    <t>USR-D-24436</t>
  </si>
  <si>
    <t>USR-D-28580</t>
  </si>
  <si>
    <t>USR-D-57526</t>
  </si>
  <si>
    <t>USR-D-42578</t>
  </si>
  <si>
    <t>USR-D-49100</t>
  </si>
  <si>
    <t>USR-D-81367</t>
  </si>
  <si>
    <t>USR-D-4812</t>
  </si>
  <si>
    <t>USR-D-16543</t>
  </si>
  <si>
    <t>USR-D-36549</t>
  </si>
  <si>
    <t>USR-D-88849</t>
  </si>
  <si>
    <t>USR-D-91420</t>
  </si>
  <si>
    <t>USR-D-36586</t>
  </si>
  <si>
    <t>USR-L-99769</t>
  </si>
  <si>
    <t>USR-L-70527</t>
  </si>
  <si>
    <t>USR-L-54284</t>
  </si>
  <si>
    <t>USR-L-9534</t>
  </si>
  <si>
    <t>USR-L-66292</t>
  </si>
  <si>
    <t>USR-L-10463</t>
  </si>
  <si>
    <t>USR-L-58642</t>
  </si>
  <si>
    <t>USR-L-46761</t>
  </si>
  <si>
    <t>USR-L-31836</t>
  </si>
  <si>
    <t>USR-L-8018</t>
  </si>
  <si>
    <t>USR-L-0327</t>
  </si>
  <si>
    <t>USR-L-72726</t>
  </si>
  <si>
    <t>USR-L-70166</t>
  </si>
  <si>
    <t>USR-L-41893</t>
  </si>
  <si>
    <t>USR-L-92835</t>
  </si>
  <si>
    <t>USR-L-489</t>
  </si>
  <si>
    <t>USR-L-91760</t>
  </si>
  <si>
    <t>USR-L-81528</t>
  </si>
  <si>
    <t>USR-L-86412</t>
  </si>
  <si>
    <t>USR-L-3501</t>
  </si>
  <si>
    <t>USR-L-3314</t>
  </si>
  <si>
    <t>USR-L-78646</t>
  </si>
  <si>
    <t>USR-L-83197</t>
  </si>
  <si>
    <t>USR-L-48822</t>
  </si>
  <si>
    <t>USR-L-55210</t>
  </si>
  <si>
    <t>USR-L-42337</t>
  </si>
  <si>
    <t>USR-L-68814</t>
  </si>
  <si>
    <t>USR-L-13676</t>
  </si>
  <si>
    <t>USR-L-34984</t>
  </si>
  <si>
    <t>USR-L-91988</t>
  </si>
  <si>
    <t>USR-L-41150</t>
  </si>
  <si>
    <t>USR-L-7706</t>
  </si>
  <si>
    <t>USR-L-15197</t>
  </si>
  <si>
    <t>USR-L-30244</t>
  </si>
  <si>
    <t>USR-L-52568</t>
  </si>
  <si>
    <t>USR-L-84168</t>
  </si>
  <si>
    <t>USR-L-84891</t>
  </si>
  <si>
    <t>USR-L-40848</t>
  </si>
  <si>
    <t>USR-L-17896</t>
  </si>
  <si>
    <t>USR-L-1749</t>
  </si>
  <si>
    <t>USR-L-7325</t>
  </si>
  <si>
    <t>USR-L-29217</t>
  </si>
  <si>
    <t>USR-L-32100</t>
  </si>
  <si>
    <t>USR-L-26609</t>
  </si>
  <si>
    <t>USR-L-57141</t>
  </si>
  <si>
    <t>USR-L-77660</t>
  </si>
  <si>
    <t>USR-L-34875</t>
  </si>
  <si>
    <t>USR-L-18969</t>
  </si>
  <si>
    <t>USR-L-55935</t>
  </si>
  <si>
    <t>USR-L-42428</t>
  </si>
  <si>
    <t>USR-L-42923</t>
  </si>
  <si>
    <t>USR-L-38133</t>
  </si>
  <si>
    <t>USR-L-92779</t>
  </si>
  <si>
    <t>USR-L-42933</t>
  </si>
  <si>
    <t>USR-L-9810</t>
  </si>
  <si>
    <t>USR-L-25797</t>
  </si>
  <si>
    <t>USR-L-72994</t>
  </si>
  <si>
    <t>USR-L-60807</t>
  </si>
  <si>
    <t>USR-L-92597</t>
  </si>
  <si>
    <t>USR-L-69862</t>
  </si>
  <si>
    <t>USR-L-68880</t>
  </si>
  <si>
    <t>USR-L-14642</t>
  </si>
  <si>
    <t>USR-L-62455</t>
  </si>
  <si>
    <t>USR-L-15141</t>
  </si>
  <si>
    <t>USR-L-47382</t>
  </si>
  <si>
    <t>USR-L-22897</t>
  </si>
  <si>
    <t>USR-L-48273</t>
  </si>
  <si>
    <t>USR-L-2681</t>
  </si>
  <si>
    <t>USR-L-62693</t>
  </si>
  <si>
    <t>USR-L-24428</t>
  </si>
  <si>
    <t>USR-L-57612</t>
  </si>
  <si>
    <t>USR-L-96799</t>
  </si>
  <si>
    <t>USR-L-92393</t>
  </si>
  <si>
    <t>USR-L-5460</t>
  </si>
  <si>
    <t>USR-L-59988</t>
  </si>
  <si>
    <t>USR-L-28833</t>
  </si>
  <si>
    <t>USR-L-34838</t>
  </si>
  <si>
    <t>USR-L-26223</t>
  </si>
  <si>
    <t>USR-L-68247</t>
  </si>
  <si>
    <t>USR-L-24248</t>
  </si>
  <si>
    <t>USR-L-79647</t>
  </si>
  <si>
    <t>USR-L-98782</t>
  </si>
  <si>
    <t>USR-L-82812</t>
  </si>
  <si>
    <t>USR-L-8850</t>
  </si>
  <si>
    <t>USR-L-35195</t>
  </si>
  <si>
    <t>USR-L-77618</t>
  </si>
  <si>
    <t>USR-L-81870</t>
  </si>
  <si>
    <t>USR-L-95647</t>
  </si>
  <si>
    <t>USR-L-42183</t>
  </si>
  <si>
    <t>USR-L-94842</t>
  </si>
  <si>
    <t>USR-L-11155</t>
  </si>
  <si>
    <t>USR-L-4739</t>
  </si>
  <si>
    <t>USR-L-97931</t>
  </si>
  <si>
    <t>USR-L-80227</t>
  </si>
  <si>
    <t>USR-L-29548</t>
  </si>
  <si>
    <t>USR-L-39103</t>
  </si>
  <si>
    <t>USR-L-25134</t>
  </si>
  <si>
    <t>USR-L-36454</t>
  </si>
  <si>
    <t>USR-L-13798</t>
  </si>
  <si>
    <t>USR-L-74695</t>
  </si>
  <si>
    <t>USR-L-68721</t>
  </si>
  <si>
    <t>USR-L-4653</t>
  </si>
  <si>
    <t>USR-L-94460</t>
  </si>
  <si>
    <t>USR-L-74985</t>
  </si>
  <si>
    <t>USR-L-84841</t>
  </si>
  <si>
    <t>USR-L-44190</t>
  </si>
  <si>
    <t>USR-L-37139</t>
  </si>
  <si>
    <t>USR-L-60175</t>
  </si>
  <si>
    <t>USR-L-47208</t>
  </si>
  <si>
    <t>USR-L-46534</t>
  </si>
  <si>
    <t>USR-L-86381</t>
  </si>
  <si>
    <t>USR-L-8352</t>
  </si>
  <si>
    <t>USR-L-25304</t>
  </si>
  <si>
    <t>USR-L-6355</t>
  </si>
  <si>
    <t>USR-L-84548</t>
  </si>
  <si>
    <t>USR-L-54839</t>
  </si>
  <si>
    <t>USR-L-99417</t>
  </si>
  <si>
    <t>USR-L-77216</t>
  </si>
  <si>
    <t>USR-L-90695</t>
  </si>
  <si>
    <t>USR-L-2544</t>
  </si>
  <si>
    <t>USR-L-32841</t>
  </si>
  <si>
    <t>USR-L-55982</t>
  </si>
  <si>
    <t>USR-L-65463</t>
  </si>
  <si>
    <t>USR-L-1614</t>
  </si>
  <si>
    <t>USR-L-24492</t>
  </si>
  <si>
    <t>USR-L-71784</t>
  </si>
  <si>
    <t>USR-L-98738</t>
  </si>
  <si>
    <t>USR-L-20345</t>
  </si>
  <si>
    <t>USR-L-15836</t>
  </si>
  <si>
    <t>USR-L-90294</t>
  </si>
  <si>
    <t>USR-L-14750</t>
  </si>
  <si>
    <t>USR-L-16267</t>
  </si>
  <si>
    <t>USR-L-4815</t>
  </si>
  <si>
    <t>USR-L-38177</t>
  </si>
  <si>
    <t>USR-L-4315</t>
  </si>
  <si>
    <t>USR-L-7409</t>
  </si>
  <si>
    <t>USR-L-66773</t>
  </si>
  <si>
    <t>USR-L-28817</t>
  </si>
  <si>
    <t>USR-L-23854</t>
  </si>
  <si>
    <t>USR-L-496</t>
  </si>
  <si>
    <t>USR-L-51866</t>
  </si>
  <si>
    <t>USR-L-30375</t>
  </si>
  <si>
    <t>USR-L-24903</t>
  </si>
  <si>
    <t>USR-L-49734</t>
  </si>
  <si>
    <t>USR-L-61175</t>
  </si>
  <si>
    <t>USR-L-4451</t>
  </si>
  <si>
    <t>USR-L-45610</t>
  </si>
  <si>
    <t>USR-L-19771</t>
  </si>
  <si>
    <t>USR-L-25395</t>
  </si>
  <si>
    <t>USR-L-38816</t>
  </si>
  <si>
    <t>USR-L-23325</t>
  </si>
  <si>
    <t>USR-L-778</t>
  </si>
  <si>
    <t>USR-L-83431</t>
  </si>
  <si>
    <t>USR-L-47786</t>
  </si>
  <si>
    <t>USR-L-107</t>
  </si>
  <si>
    <t>USR-L-42665</t>
  </si>
  <si>
    <t>USR-L-21611</t>
  </si>
  <si>
    <t>USR-L-79409</t>
  </si>
  <si>
    <t>USR-L-45801</t>
  </si>
  <si>
    <t>USR-L-73934</t>
  </si>
  <si>
    <t>USR-L-88986</t>
  </si>
  <si>
    <t>USR-L-32642</t>
  </si>
  <si>
    <t>USR-L-86681</t>
  </si>
  <si>
    <t>USR-L-25639</t>
  </si>
  <si>
    <t>USR-L-58599</t>
  </si>
  <si>
    <t>USR-L-98549</t>
  </si>
  <si>
    <t>USR-L-20612</t>
  </si>
  <si>
    <t>USR-L-39339</t>
  </si>
  <si>
    <t>USR-L-51917</t>
  </si>
  <si>
    <t>USR-L-6761</t>
  </si>
  <si>
    <t>USR-L-48904</t>
  </si>
  <si>
    <t>USR-L-10305</t>
  </si>
  <si>
    <t>USR-L-25973</t>
  </si>
  <si>
    <t>USR-L-51512</t>
  </si>
  <si>
    <t>USR-L-0591</t>
  </si>
  <si>
    <t>USR-L-10711</t>
  </si>
  <si>
    <t>USR-L-10639</t>
  </si>
  <si>
    <t>USR-L-18471</t>
  </si>
  <si>
    <t>USR-L-11653</t>
  </si>
  <si>
    <t>USR-L-88386</t>
  </si>
  <si>
    <t>USR-L-6934</t>
  </si>
  <si>
    <t>USR-L-80180</t>
  </si>
  <si>
    <t>USR-L-45322</t>
  </si>
  <si>
    <t>USR-L-36488</t>
  </si>
  <si>
    <t>USR-L-16338</t>
  </si>
  <si>
    <t>USR-L-78453</t>
  </si>
  <si>
    <t>USR-L-4863</t>
  </si>
  <si>
    <t>USR-L-42144</t>
  </si>
  <si>
    <t>USR-L-52259</t>
  </si>
  <si>
    <t>USR-L-6657</t>
  </si>
  <si>
    <t>USR-L-55857</t>
  </si>
  <si>
    <t>USR-L-30621</t>
  </si>
  <si>
    <t>USR-L-64455</t>
  </si>
  <si>
    <t>USR-L-54654</t>
  </si>
  <si>
    <t>USR-L-53125</t>
  </si>
  <si>
    <t>USR-L-919</t>
  </si>
  <si>
    <t>USR-L-38218</t>
  </si>
  <si>
    <t>CNF-T-25247</t>
  </si>
  <si>
    <t>CNF-T-54666</t>
  </si>
  <si>
    <t>CNF-T-19920</t>
  </si>
  <si>
    <t>CNF-T-76520</t>
  </si>
  <si>
    <t>CNF-T-83574</t>
  </si>
  <si>
    <t>CNF-T-71171</t>
  </si>
  <si>
    <t>CNF-T-75881</t>
  </si>
  <si>
    <t>CNF-T-35777</t>
  </si>
  <si>
    <t>CNF-T-90887</t>
  </si>
  <si>
    <t>CNF-T-78503</t>
  </si>
  <si>
    <t>USR-L-3873</t>
  </si>
  <si>
    <t>USR-L-16744</t>
  </si>
  <si>
    <t>USR-L-68599</t>
  </si>
  <si>
    <t>USR-L-84775</t>
  </si>
  <si>
    <t>USR-L-4547</t>
  </si>
  <si>
    <t>USR-L-2623</t>
  </si>
  <si>
    <t>KSK-T-32361</t>
  </si>
  <si>
    <t>KSK-T-66218</t>
  </si>
  <si>
    <t>KSK-T-32491</t>
  </si>
  <si>
    <t>KSK-T-2258</t>
  </si>
  <si>
    <t>KSK-T-64109</t>
  </si>
  <si>
    <t>KSK-T-71311</t>
  </si>
  <si>
    <t>KSK-T-9833</t>
  </si>
  <si>
    <t>USR-T-18510</t>
  </si>
  <si>
    <t>USR-T-36388</t>
  </si>
  <si>
    <t>USR-T-15710</t>
  </si>
  <si>
    <t>USR-T-57372</t>
  </si>
  <si>
    <t>USR-T-82973</t>
  </si>
  <si>
    <t>USR-T-22255</t>
  </si>
  <si>
    <t>USR-T-65605</t>
  </si>
  <si>
    <t>USR-T-65226</t>
  </si>
  <si>
    <t>USR-T-91768</t>
  </si>
  <si>
    <t>USR-T-24183</t>
  </si>
  <si>
    <t>USR-T-3261</t>
  </si>
  <si>
    <t>USR-T-12847</t>
  </si>
  <si>
    <t>USR-T-41632</t>
  </si>
  <si>
    <t>USR-T-3991</t>
  </si>
  <si>
    <t>USR-T-5830</t>
  </si>
  <si>
    <t>USR-T-0112</t>
  </si>
  <si>
    <t>USR-T-53801</t>
  </si>
  <si>
    <t>USR-T-69669</t>
  </si>
  <si>
    <t>USR-T-88511</t>
  </si>
  <si>
    <t>USR-T-21101</t>
  </si>
  <si>
    <t>USR-T-74781</t>
  </si>
  <si>
    <t>USR-T-10900</t>
  </si>
  <si>
    <t>USR-T-6654</t>
  </si>
  <si>
    <t>USR-T-91761</t>
  </si>
  <si>
    <t>USR-T-7177</t>
  </si>
  <si>
    <t>USR-T-54289</t>
  </si>
  <si>
    <t>USR-T-73773</t>
  </si>
  <si>
    <t>USR-T-56990</t>
  </si>
  <si>
    <t>USR-T-73136</t>
  </si>
  <si>
    <t>USR-T-62373</t>
  </si>
  <si>
    <t>USR-T-30984</t>
  </si>
  <si>
    <t>USR-T-4274</t>
  </si>
  <si>
    <t>USR-T-3157</t>
  </si>
  <si>
    <t>USR-T-35178</t>
  </si>
  <si>
    <t>USR-T-57593</t>
  </si>
  <si>
    <t>USR-T-55902</t>
  </si>
  <si>
    <t>USR-T-77586</t>
  </si>
  <si>
    <t>USR-T-74238</t>
  </si>
  <si>
    <t>USR-T-86218</t>
  </si>
  <si>
    <t>USR-T-76879</t>
  </si>
  <si>
    <t>USR-T-41843</t>
  </si>
  <si>
    <t>USR-L-94531</t>
  </si>
  <si>
    <t>USR-L-32842</t>
  </si>
  <si>
    <t>USR-L-80681</t>
  </si>
  <si>
    <t>USR-L-91569</t>
  </si>
  <si>
    <t>USR-L-22117</t>
  </si>
  <si>
    <t>USR-L-58573</t>
  </si>
  <si>
    <t>USR-L-214</t>
  </si>
  <si>
    <t>USR-L-24325</t>
  </si>
  <si>
    <t>USR-L-36107</t>
  </si>
  <si>
    <t>USR-L-44452</t>
  </si>
  <si>
    <t>USR-L-61283</t>
  </si>
  <si>
    <t>USR-L-37532</t>
  </si>
  <si>
    <t>USR-L-83509</t>
  </si>
  <si>
    <t>USR-L-7274</t>
  </si>
  <si>
    <t>USR-L-6035</t>
  </si>
  <si>
    <t>USR-L-45812</t>
  </si>
  <si>
    <t>USR-L-47125</t>
  </si>
  <si>
    <t>USR-L-88706</t>
  </si>
  <si>
    <t>USR-L-83136</t>
  </si>
  <si>
    <t>USR-L-84903</t>
  </si>
  <si>
    <t>USR-L-57827</t>
  </si>
  <si>
    <t>USR-L-35338</t>
  </si>
  <si>
    <t>USR-L-49775</t>
  </si>
  <si>
    <t>USR-L-90713</t>
  </si>
  <si>
    <t>USR-L-31248</t>
  </si>
  <si>
    <t>USR-L-58909</t>
  </si>
  <si>
    <t>USR-L-42544</t>
  </si>
  <si>
    <t>USR-L-7932</t>
  </si>
  <si>
    <t>USR-L-37365</t>
  </si>
  <si>
    <t>USR-L-57455</t>
  </si>
  <si>
    <t>USR-L-15813</t>
  </si>
  <si>
    <t>USR-L-8879</t>
  </si>
  <si>
    <t>USR-L-28563</t>
  </si>
  <si>
    <t>USR-L-96387</t>
  </si>
  <si>
    <t>USR-L-7219</t>
  </si>
  <si>
    <t>USR-L-14955</t>
  </si>
  <si>
    <t>USR-L-40477</t>
  </si>
  <si>
    <t>USR-L-83619</t>
  </si>
  <si>
    <t>USR-L-44747</t>
  </si>
  <si>
    <t>USR-L-60875</t>
  </si>
  <si>
    <t>USR-L-32691</t>
  </si>
  <si>
    <t>USR-L-3618</t>
  </si>
  <si>
    <t>USR-L-70253</t>
  </si>
  <si>
    <t>USR-L-44210</t>
  </si>
  <si>
    <t>USR-L-28269</t>
  </si>
  <si>
    <t>USR-L-60243</t>
  </si>
  <si>
    <t>USR-L-83886</t>
  </si>
  <si>
    <t>USR-L-90211</t>
  </si>
  <si>
    <t>USR-L-98672</t>
  </si>
  <si>
    <t>USR-L-2162</t>
  </si>
  <si>
    <t>USR-L-86264</t>
  </si>
  <si>
    <t>USR-L-46323</t>
  </si>
  <si>
    <t>USR-L-81753</t>
  </si>
  <si>
    <t>USR-L-6774</t>
  </si>
  <si>
    <t>USR-L-43760</t>
  </si>
  <si>
    <t>USR-L-55183</t>
  </si>
  <si>
    <t>USR-L-53843</t>
  </si>
  <si>
    <t>USR-L-82791</t>
  </si>
  <si>
    <t>USR-L-51701</t>
  </si>
  <si>
    <t>USR-L-14242</t>
  </si>
  <si>
    <t>USR-L-79102</t>
  </si>
  <si>
    <t>USR-L-0809</t>
  </si>
  <si>
    <t>USR-L-52318</t>
  </si>
  <si>
    <t>USR-L-21967</t>
  </si>
  <si>
    <t>USR-L-531</t>
  </si>
  <si>
    <t>USR-L-8281</t>
  </si>
  <si>
    <t>USR-L-42625</t>
  </si>
  <si>
    <t>USR-L-86922</t>
  </si>
  <si>
    <t>USR-L-45822</t>
  </si>
  <si>
    <t>USR-L-39614</t>
  </si>
  <si>
    <t>USR-L-92796</t>
  </si>
  <si>
    <t>USR-L-51510</t>
  </si>
  <si>
    <t>USR-L-38926</t>
  </si>
  <si>
    <t>USR-L-62341</t>
  </si>
  <si>
    <t>USR-L-69586</t>
  </si>
  <si>
    <t>USR-L-75547</t>
  </si>
  <si>
    <t>USR-L-37624</t>
  </si>
  <si>
    <t>USR-L-17151</t>
  </si>
  <si>
    <t>USR-L-59138</t>
  </si>
  <si>
    <t>USR-L-98833</t>
  </si>
  <si>
    <t>USR-L-51421</t>
  </si>
  <si>
    <t>USR-L-15825</t>
  </si>
  <si>
    <t>USR-L-24147</t>
  </si>
  <si>
    <t>USR-L-27260</t>
  </si>
  <si>
    <t>USR-L-82607</t>
  </si>
  <si>
    <t>USR-L-22390</t>
  </si>
  <si>
    <t>USR-L-92498</t>
  </si>
  <si>
    <t>USR-L-24955</t>
  </si>
  <si>
    <t>USR-L-90948</t>
  </si>
  <si>
    <t>USR-L-57953</t>
  </si>
  <si>
    <t>USR-L-39283</t>
  </si>
  <si>
    <t>USR-L-40787</t>
  </si>
  <si>
    <t>USR-L-26459</t>
  </si>
  <si>
    <t>USR-L-35304</t>
  </si>
  <si>
    <t>USR-L-30689</t>
  </si>
  <si>
    <t>USR-L-17976</t>
  </si>
  <si>
    <t>USR-L-53838</t>
  </si>
  <si>
    <t>USR-L-95977</t>
  </si>
  <si>
    <t>USR-L-3250</t>
  </si>
  <si>
    <t>USR-L-36862</t>
  </si>
  <si>
    <t>USR-L-33775</t>
  </si>
  <si>
    <t>USR-L-18862</t>
  </si>
  <si>
    <t>USR-L-65710</t>
  </si>
  <si>
    <t>USR-L-6872</t>
  </si>
  <si>
    <t>USR-L-54941</t>
  </si>
  <si>
    <t>USR-L-43550</t>
  </si>
  <si>
    <t>USR-L-56927</t>
  </si>
  <si>
    <t>USR-L-24583</t>
  </si>
  <si>
    <t>USR-L-81916</t>
  </si>
  <si>
    <t>USR-L-4844</t>
  </si>
  <si>
    <t>USR-L-85818</t>
  </si>
  <si>
    <t>USR-L-63346</t>
  </si>
  <si>
    <t>USR-L-46981</t>
  </si>
  <si>
    <t>USR-L-52694</t>
  </si>
  <si>
    <t>USR-L-28823</t>
  </si>
  <si>
    <t>USR-L-74677</t>
  </si>
  <si>
    <t>USR-L-96374</t>
  </si>
  <si>
    <t>USR-L-3634</t>
  </si>
  <si>
    <t>USR-L-24423</t>
  </si>
  <si>
    <t>USR-L-29878</t>
  </si>
  <si>
    <t>USR-L-56426</t>
  </si>
  <si>
    <t>USR-L-98799</t>
  </si>
  <si>
    <t>USR-L-26338</t>
  </si>
  <si>
    <t>USR-L-54247</t>
  </si>
  <si>
    <t>USR-L-75626</t>
  </si>
  <si>
    <t>USR-L-29791</t>
  </si>
  <si>
    <t>USR-L-15696</t>
  </si>
  <si>
    <t>USR-L-83905</t>
  </si>
  <si>
    <t>USR-L-28894</t>
  </si>
  <si>
    <t>USR-L-5321</t>
  </si>
  <si>
    <t>USR-L-74866</t>
  </si>
  <si>
    <t>USR-L-50954</t>
  </si>
  <si>
    <t>USR-L-60728</t>
  </si>
  <si>
    <t>USR-L-82307</t>
  </si>
  <si>
    <t>USR-L-96648</t>
  </si>
  <si>
    <t>USR-L-73712</t>
  </si>
  <si>
    <t>USR-L-44511</t>
  </si>
  <si>
    <t>USR-L-66587</t>
  </si>
  <si>
    <t>USR-L-95185</t>
  </si>
  <si>
    <t>USR-L-38580</t>
  </si>
  <si>
    <t>USR-L-68477</t>
  </si>
  <si>
    <t>USR-L-59412</t>
  </si>
  <si>
    <t>USR-L-63284</t>
  </si>
  <si>
    <t>USR-L-15123</t>
  </si>
  <si>
    <t>USR-L-39207</t>
  </si>
  <si>
    <t>USR-L-80331</t>
  </si>
  <si>
    <t>USR-L-2461</t>
  </si>
  <si>
    <t>USR-L-89281</t>
  </si>
  <si>
    <t>USR-L-5884</t>
  </si>
  <si>
    <t>USR-L-75152</t>
  </si>
  <si>
    <t>USR-L-68865</t>
  </si>
  <si>
    <t>USR-L-28777</t>
  </si>
  <si>
    <t>USR-L-72760</t>
  </si>
  <si>
    <t>USR-L-45905</t>
  </si>
  <si>
    <t>USR-L-62405</t>
  </si>
  <si>
    <t>USR-L-41406</t>
  </si>
  <si>
    <t>USR-L-15713</t>
  </si>
  <si>
    <t>USR-L-35646</t>
  </si>
  <si>
    <t>USR-L-59792</t>
  </si>
  <si>
    <t>USR-L-48285</t>
  </si>
  <si>
    <t>USR-L-45644</t>
  </si>
  <si>
    <t>USR-L-83123</t>
  </si>
  <si>
    <t>USR-L-13629</t>
  </si>
  <si>
    <t>USR-L-90703</t>
  </si>
  <si>
    <t>USR-V-42878</t>
  </si>
  <si>
    <t>USR-V-65732</t>
  </si>
  <si>
    <t>USR-V-8521</t>
  </si>
  <si>
    <t>USR-V-7893</t>
  </si>
  <si>
    <t>USR-V-87935</t>
  </si>
  <si>
    <t>USR-V-32134</t>
  </si>
  <si>
    <t>USR-V-49971</t>
  </si>
  <si>
    <t>USR-V-98654</t>
  </si>
  <si>
    <t>USR-V-71410</t>
  </si>
  <si>
    <t>USR-V-85449</t>
  </si>
  <si>
    <t>USR-V-64336</t>
  </si>
  <si>
    <t>USR-V-25355</t>
  </si>
  <si>
    <t>USR-V-22352</t>
  </si>
  <si>
    <t>USR-V-3887</t>
  </si>
  <si>
    <t>USR-V-91577</t>
  </si>
  <si>
    <t>USR-V-36848</t>
  </si>
  <si>
    <t>USR-V-93896</t>
  </si>
  <si>
    <t>USR-V-97547</t>
  </si>
  <si>
    <t>USR-V-32485</t>
  </si>
  <si>
    <t>USR-V-94931</t>
  </si>
  <si>
    <t>USR-V-56630</t>
  </si>
  <si>
    <t>USR-V-37403</t>
  </si>
  <si>
    <t>USR-V-20316</t>
  </si>
  <si>
    <t>USR-V-61178</t>
  </si>
  <si>
    <t>USR-V-39902</t>
  </si>
  <si>
    <t>USR-V-58143</t>
  </si>
  <si>
    <t>USR-V-43663</t>
  </si>
  <si>
    <t>USR-V-10877</t>
  </si>
  <si>
    <t>USR-V-21255</t>
  </si>
  <si>
    <t>USR-V-2366</t>
  </si>
  <si>
    <t>USR-V-8966</t>
  </si>
  <si>
    <t>USR-V-96651</t>
  </si>
  <si>
    <t>USR-V-56878</t>
  </si>
  <si>
    <t>USR-V-13847</t>
  </si>
  <si>
    <t>USR-V-90673</t>
  </si>
  <si>
    <t>USR-V-0958</t>
  </si>
  <si>
    <t>USR-V-65116</t>
  </si>
  <si>
    <t>USR-V-39464</t>
  </si>
  <si>
    <t>USR-V-34156</t>
  </si>
  <si>
    <t>USR-V-26548</t>
  </si>
  <si>
    <t>USR-V-8023</t>
  </si>
  <si>
    <t>USR-V-16511</t>
  </si>
  <si>
    <t>USR-V-68445</t>
  </si>
  <si>
    <t>USR-V-85665</t>
  </si>
  <si>
    <t>USR-V-54886</t>
  </si>
  <si>
    <t>USR-V-96297</t>
  </si>
  <si>
    <t>USR-V-34579</t>
  </si>
  <si>
    <t>USR-V-53287</t>
  </si>
  <si>
    <t>USR-V-62650</t>
  </si>
  <si>
    <t>USR-V-43484</t>
  </si>
  <si>
    <t>USR-V-21256</t>
  </si>
  <si>
    <t>USR-V-97255</t>
  </si>
  <si>
    <t>USR-V-87575</t>
  </si>
  <si>
    <t>USR-V-49582</t>
  </si>
  <si>
    <t>USR-V-218</t>
  </si>
  <si>
    <t>USR-V-10291</t>
  </si>
  <si>
    <t>USR-V-76780</t>
  </si>
  <si>
    <t>USR-V-2514</t>
  </si>
  <si>
    <t>USR-V-2491</t>
  </si>
  <si>
    <t>USR-V-1726</t>
  </si>
  <si>
    <t>USR-V-65120</t>
  </si>
  <si>
    <t>USR-V-74565</t>
  </si>
  <si>
    <t>USR-V-49949</t>
  </si>
  <si>
    <t>USR-V-91516</t>
  </si>
  <si>
    <t>USR-V-9386</t>
  </si>
  <si>
    <t>USR-V-66555</t>
  </si>
  <si>
    <t>USR-V-50287</t>
  </si>
  <si>
    <t>USR-V-71592</t>
  </si>
  <si>
    <t>USR-V-2681</t>
  </si>
  <si>
    <t>USR-V-83271</t>
  </si>
  <si>
    <t>USR-V-21724</t>
  </si>
  <si>
    <t>USR-V-50621</t>
  </si>
  <si>
    <t>USR-V-61953</t>
  </si>
  <si>
    <t>USR-V-0956</t>
  </si>
  <si>
    <t>USR-V-13834</t>
  </si>
  <si>
    <t>USR-V-61807</t>
  </si>
  <si>
    <t>USR-V-93770</t>
  </si>
  <si>
    <t>USR-V-38870</t>
  </si>
  <si>
    <t>USR-V-41416</t>
  </si>
  <si>
    <t>USR-V-51354</t>
  </si>
  <si>
    <t>USR-V-85763</t>
  </si>
  <si>
    <t>USR-V-9760</t>
  </si>
  <si>
    <t>USR-V-38261</t>
  </si>
  <si>
    <t>USR-V-42319</t>
  </si>
  <si>
    <t>USR-V-8763</t>
  </si>
  <si>
    <t>USR-V-0581</t>
  </si>
  <si>
    <t>USR-V-54341</t>
  </si>
  <si>
    <t>USR-V-80217</t>
  </si>
  <si>
    <t>USR-V-24204</t>
  </si>
  <si>
    <t>USR-V-37528</t>
  </si>
  <si>
    <t>USR-V-55517</t>
  </si>
  <si>
    <t>USR-V-37295</t>
  </si>
  <si>
    <t>USR-V-26259</t>
  </si>
  <si>
    <t>USR-V-2486</t>
  </si>
  <si>
    <t>USR-V-57865</t>
  </si>
  <si>
    <t>USR-V-12143</t>
  </si>
  <si>
    <t>USR-V-80503</t>
  </si>
  <si>
    <t>USR-V-29648</t>
  </si>
  <si>
    <t>USR-V-11371</t>
  </si>
  <si>
    <t>USR-V-55549</t>
  </si>
  <si>
    <t>USR-V-46182</t>
  </si>
  <si>
    <t>USR-V-46902</t>
  </si>
  <si>
    <t>USR-V-62192</t>
  </si>
  <si>
    <t>USR-V-42656</t>
  </si>
  <si>
    <t>USR-V-54887</t>
  </si>
  <si>
    <t>USR-V-60275</t>
  </si>
  <si>
    <t>USR-V-15405</t>
  </si>
  <si>
    <t>USR-V-89627</t>
  </si>
  <si>
    <t>USR-V-44851</t>
  </si>
  <si>
    <t>USR-V-34676</t>
  </si>
  <si>
    <t>USR-V-14909</t>
  </si>
  <si>
    <t>USR-V-99184</t>
  </si>
  <si>
    <t>USR-V-35453</t>
  </si>
  <si>
    <t>USR-V-59566</t>
  </si>
  <si>
    <t>USR-V-24670</t>
  </si>
  <si>
    <t>USR-V-74389</t>
  </si>
  <si>
    <t>USR-V-85959</t>
  </si>
  <si>
    <t>USR-V-67402</t>
  </si>
  <si>
    <t>USR-V-58194</t>
  </si>
  <si>
    <t>USR-V-15579</t>
  </si>
  <si>
    <t>USR-V-45935</t>
  </si>
  <si>
    <t>USR-V-22456</t>
  </si>
  <si>
    <t>USR-V-63667</t>
  </si>
  <si>
    <t>USR-V-37289</t>
  </si>
  <si>
    <t>USR-V-6518</t>
  </si>
  <si>
    <t>USR-V-1863</t>
  </si>
  <si>
    <t>USR-V-43117</t>
  </si>
  <si>
    <t>USR-V-47641</t>
  </si>
  <si>
    <t>USR-V-87905</t>
  </si>
  <si>
    <t>USR-V-40171</t>
  </si>
  <si>
    <t>USR-V-68627</t>
  </si>
  <si>
    <t>USR-V-82714</t>
  </si>
  <si>
    <t>USR-V-64404</t>
  </si>
  <si>
    <t>USR-V-10557</t>
  </si>
  <si>
    <t>USR-V-5759</t>
  </si>
  <si>
    <t>USR-V-32267</t>
  </si>
  <si>
    <t>USR-V-51536</t>
  </si>
  <si>
    <t>USR-V-61582</t>
  </si>
  <si>
    <t>USR-V-17467</t>
  </si>
  <si>
    <t>USR-V-22466</t>
  </si>
  <si>
    <t>USR-V-54790</t>
  </si>
  <si>
    <t>USR-V-34709</t>
  </si>
  <si>
    <t>USR-V-9933</t>
  </si>
  <si>
    <t>USR-V-46460</t>
  </si>
  <si>
    <t>USR-V-2843</t>
  </si>
  <si>
    <t>USR-V-19978</t>
  </si>
  <si>
    <t>USR-V-82806</t>
  </si>
  <si>
    <t>USR-V-40721</t>
  </si>
  <si>
    <t>USR-V-52569</t>
  </si>
  <si>
    <t>USR-V-58466</t>
  </si>
  <si>
    <t>USR-V-80422</t>
  </si>
  <si>
    <t>USR-V-77875</t>
  </si>
  <si>
    <t>USR-V-1485</t>
  </si>
  <si>
    <t>USR-V-86718</t>
  </si>
  <si>
    <t>USR-V-4887</t>
  </si>
  <si>
    <t>USR-V-38199</t>
  </si>
  <si>
    <t>USR-V-12395</t>
  </si>
  <si>
    <t>USR-V-10279</t>
  </si>
  <si>
    <t>USR-V-25540</t>
  </si>
  <si>
    <t>USR-V-14285</t>
  </si>
  <si>
    <t>USR-V-50738</t>
  </si>
  <si>
    <t>USR-V-24540</t>
  </si>
  <si>
    <t>USR-V-76752</t>
  </si>
  <si>
    <t>USR-V-6169</t>
  </si>
  <si>
    <t>USR-V-7352</t>
  </si>
  <si>
    <t>USR-V-2075</t>
  </si>
  <si>
    <t>USR-V-50383</t>
  </si>
  <si>
    <t>USR-V-3616</t>
  </si>
  <si>
    <t>USR-V-79262</t>
  </si>
  <si>
    <t>USR-V-10154</t>
  </si>
  <si>
    <t>USR-V-1991</t>
  </si>
  <si>
    <t>USR-V-12497</t>
  </si>
  <si>
    <t>USR-V-9685</t>
  </si>
  <si>
    <t>USR-V-49475</t>
  </si>
  <si>
    <t>USR-V-961</t>
  </si>
  <si>
    <t>USR-V-42200</t>
  </si>
  <si>
    <t>USR-V-54476</t>
  </si>
  <si>
    <t>USR-V-4984</t>
  </si>
  <si>
    <t>USR-V-68690</t>
  </si>
  <si>
    <t>USR-V-52725</t>
  </si>
  <si>
    <t>USR-V-61190</t>
  </si>
  <si>
    <t>USR-V-52405</t>
  </si>
  <si>
    <t>USR-V-95238</t>
  </si>
  <si>
    <t>USR-V-3153</t>
  </si>
  <si>
    <t>USR-V-4708</t>
  </si>
  <si>
    <t>USR-V-79650</t>
  </si>
  <si>
    <t>USR-V-13869</t>
  </si>
  <si>
    <t>USR-V-11777</t>
  </si>
  <si>
    <t>USR-V-49663</t>
  </si>
  <si>
    <t>USR-V-82495</t>
  </si>
  <si>
    <t>USR-V-48964</t>
  </si>
  <si>
    <t>CHG0009692</t>
  </si>
  <si>
    <t>CHG0006221</t>
  </si>
  <si>
    <t>CHG0009877</t>
  </si>
  <si>
    <t>CHG0004558</t>
  </si>
  <si>
    <t>CHG0009493</t>
  </si>
  <si>
    <t>CHG0008089</t>
  </si>
  <si>
    <t>CHG0002965</t>
  </si>
  <si>
    <t>CHG0008459</t>
  </si>
  <si>
    <t>CHG0008825</t>
  </si>
  <si>
    <t>CHG0001669</t>
  </si>
  <si>
    <t>CHG0003149</t>
  </si>
  <si>
    <t>CHG0008070</t>
  </si>
  <si>
    <t>CHG0009983</t>
  </si>
  <si>
    <t>CHG0004494</t>
  </si>
  <si>
    <t>CHG0008417</t>
  </si>
  <si>
    <t>CHG0002954</t>
  </si>
  <si>
    <t>CHG0001125</t>
  </si>
  <si>
    <t>CHG0003139</t>
  </si>
  <si>
    <t>CHG000214</t>
  </si>
  <si>
    <t>CHG0007489</t>
  </si>
  <si>
    <t>CHG0005511</t>
  </si>
  <si>
    <t>CHG0006143</t>
  </si>
  <si>
    <t>CHG0002692</t>
  </si>
  <si>
    <t>CHG0006299</t>
  </si>
  <si>
    <t>CHG0006350</t>
  </si>
  <si>
    <t>CHG0002422</t>
  </si>
  <si>
    <t>CHG0009541</t>
  </si>
  <si>
    <t>CHG0006023</t>
  </si>
  <si>
    <t>CHG0003264</t>
  </si>
  <si>
    <t>CHG0009797</t>
  </si>
  <si>
    <t>CHG0004179</t>
  </si>
  <si>
    <t>CHG0008205</t>
  </si>
  <si>
    <t>CHG0002786</t>
  </si>
  <si>
    <t>CHG000596</t>
  </si>
  <si>
    <t>CHG0008841</t>
  </si>
  <si>
    <t>CHG0009831</t>
  </si>
  <si>
    <t>CHG0007206</t>
  </si>
  <si>
    <t>CHG0007254</t>
  </si>
  <si>
    <t>CHG0002314</t>
  </si>
  <si>
    <t>CHG0003592</t>
  </si>
  <si>
    <t>CHG0007281</t>
  </si>
  <si>
    <t>CHG0003849</t>
  </si>
  <si>
    <t>CHG0007277</t>
  </si>
  <si>
    <t>CHG0009735</t>
  </si>
  <si>
    <t>CHG0001676</t>
  </si>
  <si>
    <t>CHG0006732</t>
  </si>
  <si>
    <t>CHG0006970</t>
  </si>
  <si>
    <t>CHG000457</t>
  </si>
  <si>
    <t>CHG0006704</t>
  </si>
  <si>
    <t>CHG000132</t>
  </si>
  <si>
    <t>CHG0001220</t>
  </si>
  <si>
    <t>CHG000563</t>
  </si>
  <si>
    <t>CHG000114</t>
  </si>
  <si>
    <t>CHG0003099</t>
  </si>
  <si>
    <t>CHG0006231</t>
  </si>
  <si>
    <t>CHG0002886</t>
  </si>
  <si>
    <t>CHG000380</t>
  </si>
  <si>
    <t>CHG0005088</t>
  </si>
  <si>
    <t>CHG0004352</t>
  </si>
  <si>
    <t>CHG0009547</t>
  </si>
  <si>
    <t>CHG0005209</t>
  </si>
  <si>
    <t>CHG0009722</t>
  </si>
  <si>
    <t>CHG0003971</t>
  </si>
  <si>
    <t>CHG0004307</t>
  </si>
  <si>
    <t>CHG0004765</t>
  </si>
  <si>
    <t>CHG0005125</t>
  </si>
  <si>
    <t>CHG0009065</t>
  </si>
  <si>
    <t>CHG000953</t>
  </si>
  <si>
    <t>CHG0001528</t>
  </si>
  <si>
    <t>CHG0008466</t>
  </si>
  <si>
    <t>CHG0007986</t>
  </si>
  <si>
    <t>CHG0008123</t>
  </si>
  <si>
    <t>CHG0009693</t>
  </si>
  <si>
    <t>CHG000663</t>
  </si>
  <si>
    <t>CHG0002631</t>
  </si>
  <si>
    <t>CHG0006515</t>
  </si>
  <si>
    <t>CHG0009615</t>
  </si>
  <si>
    <t>CHG0009528</t>
  </si>
  <si>
    <t>CHG0009474</t>
  </si>
  <si>
    <t>CHG0009782</t>
  </si>
  <si>
    <t>CHG0002676</t>
  </si>
  <si>
    <t>CHG0002261</t>
  </si>
  <si>
    <t>CHG0009270</t>
  </si>
  <si>
    <t>CHG0005811</t>
  </si>
  <si>
    <t>CHG0009457</t>
  </si>
  <si>
    <t>CHG0006136</t>
  </si>
  <si>
    <t>CHG0009424</t>
  </si>
  <si>
    <t>CHG0004029</t>
  </si>
  <si>
    <t>CHG0008403</t>
  </si>
  <si>
    <t>CHG0007905</t>
  </si>
  <si>
    <t>CHG0005401</t>
  </si>
  <si>
    <t>CHG0007788</t>
  </si>
  <si>
    <t>CHG0007568</t>
  </si>
  <si>
    <t>CHG0008756</t>
  </si>
  <si>
    <t>CHG000265</t>
  </si>
  <si>
    <t>CHG0001212</t>
  </si>
  <si>
    <t>CHG0006252</t>
  </si>
  <si>
    <t>CHG0004528</t>
  </si>
  <si>
    <t>CHG0006662</t>
  </si>
  <si>
    <t>CHG0009874</t>
  </si>
  <si>
    <t>CHG0005205</t>
  </si>
  <si>
    <t>CHG0008313</t>
  </si>
  <si>
    <t>CHG0001218</t>
  </si>
  <si>
    <t>CHG0005211</t>
  </si>
  <si>
    <t>CHG0001257</t>
  </si>
  <si>
    <t>CHG0003647</t>
  </si>
  <si>
    <t>CHG0008262</t>
  </si>
  <si>
    <t>CHG0005609</t>
  </si>
  <si>
    <t>CHG0005995</t>
  </si>
  <si>
    <t>CHG0008409</t>
  </si>
  <si>
    <t>CHG0009253</t>
  </si>
  <si>
    <t>CHG0002862</t>
  </si>
  <si>
    <t>CHG0009814</t>
  </si>
  <si>
    <t>CHG0004797</t>
  </si>
  <si>
    <t>CHG0005880</t>
  </si>
  <si>
    <t>CHG000162</t>
  </si>
  <si>
    <t>CHG000717</t>
  </si>
  <si>
    <t>CHG0002802</t>
  </si>
  <si>
    <t>CHG0001449</t>
  </si>
  <si>
    <t>CHG0009106</t>
  </si>
  <si>
    <t>CHG0003861</t>
  </si>
  <si>
    <t>CHG0006861</t>
  </si>
  <si>
    <t>CHG0004062</t>
  </si>
  <si>
    <t>CHG0004996</t>
  </si>
  <si>
    <t>CHG0001359</t>
  </si>
  <si>
    <t>CHG0008378</t>
  </si>
  <si>
    <t>CHG0003512</t>
  </si>
  <si>
    <t>CHG0006569</t>
  </si>
  <si>
    <t>CHG000388</t>
  </si>
  <si>
    <t>CHG0001161</t>
  </si>
  <si>
    <t>CHG0001094</t>
  </si>
  <si>
    <t>CHG0001928</t>
  </si>
  <si>
    <t>CHG000295</t>
  </si>
  <si>
    <t>CHG0008009</t>
  </si>
  <si>
    <t>CHG0002209</t>
  </si>
  <si>
    <t>CHG0004295</t>
  </si>
  <si>
    <t>CHG0001053</t>
  </si>
  <si>
    <t>CHG0001462</t>
  </si>
  <si>
    <t>CHG0008565</t>
  </si>
  <si>
    <t>CHG0008716</t>
  </si>
  <si>
    <t>CHG0002817</t>
  </si>
  <si>
    <t>CHG0003537</t>
  </si>
  <si>
    <t>CHG0002454</t>
  </si>
  <si>
    <t>CHG0007682</t>
  </si>
  <si>
    <t>CHG0003612</t>
  </si>
  <si>
    <t>CHG0004533</t>
  </si>
  <si>
    <t>CHG0001850</t>
  </si>
  <si>
    <t>CHG0004676</t>
  </si>
  <si>
    <t>CHG0001154</t>
  </si>
  <si>
    <t>CHG0007699</t>
  </si>
  <si>
    <t>CHG0001031</t>
  </si>
  <si>
    <t>CHG0002349</t>
  </si>
  <si>
    <t>CHG0003491</t>
  </si>
  <si>
    <t>CHG0009288</t>
  </si>
  <si>
    <t>CHG0005410</t>
  </si>
  <si>
    <t>CHG0002164</t>
  </si>
  <si>
    <t>CHG0008988</t>
  </si>
  <si>
    <t>CHG0001200</t>
  </si>
  <si>
    <t>CHG0006036</t>
  </si>
  <si>
    <t>CHG000500</t>
  </si>
  <si>
    <t>CHG0009488</t>
  </si>
  <si>
    <t>CHG0006460</t>
  </si>
  <si>
    <t>CHG0002076</t>
  </si>
  <si>
    <t>CHG0003408</t>
  </si>
  <si>
    <t>CHG000448</t>
  </si>
  <si>
    <t>CHG0002622</t>
  </si>
  <si>
    <t>CHG0007974</t>
  </si>
  <si>
    <t>CHG0004495</t>
  </si>
  <si>
    <t>CHG0008024</t>
  </si>
  <si>
    <t>CHG0008838</t>
  </si>
  <si>
    <t>CHG0002895</t>
  </si>
  <si>
    <t>CHG0006363</t>
  </si>
  <si>
    <t>CHG0001987</t>
  </si>
  <si>
    <t>CHG0002406</t>
  </si>
  <si>
    <t>CHG0004441</t>
  </si>
  <si>
    <t>CHG0007827</t>
  </si>
  <si>
    <t>CHG0009445</t>
  </si>
  <si>
    <t>CHG0008343</t>
  </si>
  <si>
    <t>CHG0009799</t>
  </si>
  <si>
    <t>CHG0004813</t>
  </si>
  <si>
    <t>CHG0006305</t>
  </si>
  <si>
    <t>CHG0001205</t>
  </si>
  <si>
    <t>CHG0007023</t>
  </si>
  <si>
    <t>CHG0009091</t>
  </si>
  <si>
    <t>CHG0004536</t>
  </si>
  <si>
    <t>CHG0009213</t>
  </si>
  <si>
    <t>CHG00073</t>
  </si>
  <si>
    <t>CHG000631</t>
  </si>
  <si>
    <t>CHG0006596</t>
  </si>
  <si>
    <t>CHG0009973</t>
  </si>
  <si>
    <t>CHG0003035</t>
  </si>
  <si>
    <t>CHG0004649</t>
  </si>
  <si>
    <t>CHG0002898</t>
  </si>
  <si>
    <t>CHG0008525</t>
  </si>
  <si>
    <t>CHG0007478</t>
  </si>
  <si>
    <t>CHG0006344</t>
  </si>
  <si>
    <t>CHG0002775</t>
  </si>
  <si>
    <t>CHG0007216</t>
  </si>
  <si>
    <t>CHG000879</t>
  </si>
  <si>
    <t>CHG0004388</t>
  </si>
  <si>
    <t>CHG0008268</t>
  </si>
  <si>
    <t>CHG0005958</t>
  </si>
  <si>
    <t>CHG0006661</t>
  </si>
  <si>
    <t>CHG000940</t>
  </si>
  <si>
    <t>CHG0008694</t>
  </si>
  <si>
    <t>CHG000243</t>
  </si>
  <si>
    <t>CHG0005935</t>
  </si>
  <si>
    <t>CHG0007798</t>
  </si>
  <si>
    <t>CHG0005240</t>
  </si>
  <si>
    <t>CHG0003374</t>
  </si>
  <si>
    <t>CHG0003309</t>
  </si>
  <si>
    <t>CHG0003451</t>
  </si>
  <si>
    <t>CHG0004977</t>
  </si>
  <si>
    <t>CHG000977</t>
  </si>
  <si>
    <t>CHG0001922</t>
  </si>
  <si>
    <t>CHG0004119</t>
  </si>
  <si>
    <t>CHG0005692</t>
  </si>
  <si>
    <t>CHG0009774</t>
  </si>
  <si>
    <t>CHG0007187</t>
  </si>
  <si>
    <t>CHG000264</t>
  </si>
  <si>
    <t>CHG0005038</t>
  </si>
  <si>
    <t>CHG0007333</t>
  </si>
  <si>
    <t>CHG0001659</t>
  </si>
  <si>
    <t>CHG000315</t>
  </si>
  <si>
    <t>CHG0001216</t>
  </si>
  <si>
    <t>CHG0006608</t>
  </si>
  <si>
    <t>CHG0002351</t>
  </si>
  <si>
    <t>CHG0002421</t>
  </si>
  <si>
    <t>CHG0003382</t>
  </si>
  <si>
    <t>CHG0008133</t>
  </si>
  <si>
    <t>CHG0007229</t>
  </si>
  <si>
    <t>CHG0008272</t>
  </si>
  <si>
    <t>CHG0002058</t>
  </si>
  <si>
    <t>CHG0004044</t>
  </si>
  <si>
    <t>CHG000899</t>
  </si>
  <si>
    <t>CHG0005145</t>
  </si>
  <si>
    <t>CHG0004543</t>
  </si>
  <si>
    <t>CHG0009637</t>
  </si>
  <si>
    <t>CHG0009339</t>
  </si>
  <si>
    <t>CHG0006051</t>
  </si>
  <si>
    <t>CHG0002477</t>
  </si>
  <si>
    <t>CHG0008115</t>
  </si>
  <si>
    <t>CHG0002297</t>
  </si>
  <si>
    <t>CHG000296</t>
  </si>
  <si>
    <t>CHG0008485</t>
  </si>
  <si>
    <t>CHG0002900</t>
  </si>
  <si>
    <t>CHG0003641</t>
  </si>
  <si>
    <t>CHG0001413</t>
  </si>
  <si>
    <t>CHG0001050</t>
  </si>
  <si>
    <t>CHG0003192</t>
  </si>
  <si>
    <t>CHG0001265</t>
  </si>
  <si>
    <t>CHG0002689</t>
  </si>
  <si>
    <t>CHG0001294</t>
  </si>
  <si>
    <t>CHG0005855</t>
  </si>
  <si>
    <t>CHG0007062</t>
  </si>
  <si>
    <t>CHG0002557</t>
  </si>
  <si>
    <t>CHG0003733</t>
  </si>
  <si>
    <t>CHG0003194</t>
  </si>
  <si>
    <t>CHG0006594</t>
  </si>
  <si>
    <t>CHG0001969</t>
  </si>
  <si>
    <t>CHG0008367</t>
  </si>
  <si>
    <t>CHG0002497</t>
  </si>
  <si>
    <t>CHG0002476</t>
  </si>
  <si>
    <t>CHG0008067</t>
  </si>
  <si>
    <t>CHG0009951</t>
  </si>
  <si>
    <t>CHG0007032</t>
  </si>
  <si>
    <t>CHG0006695</t>
  </si>
  <si>
    <t>CHG000232</t>
  </si>
  <si>
    <t>CHG0008088</t>
  </si>
  <si>
    <t>CHG0009998</t>
  </si>
  <si>
    <t>CHG0001289</t>
  </si>
  <si>
    <t>CHG0003544</t>
  </si>
  <si>
    <t>CHG0009413</t>
  </si>
  <si>
    <t>CHG0004976</t>
  </si>
  <si>
    <t>CHG0009226</t>
  </si>
  <si>
    <t>CHG000893</t>
  </si>
  <si>
    <t>CHG0008790</t>
  </si>
  <si>
    <t>CHG0007968</t>
  </si>
  <si>
    <t>CHG0004357</t>
  </si>
  <si>
    <t>CHG0008654</t>
  </si>
  <si>
    <t>CHG0006397</t>
  </si>
  <si>
    <t>CHG000602</t>
  </si>
  <si>
    <t>CHG000414</t>
  </si>
  <si>
    <t>CHG0007684</t>
  </si>
  <si>
    <t>CHG0002013</t>
  </si>
  <si>
    <t>CHG0009529</t>
  </si>
  <si>
    <t>CHG0006801</t>
  </si>
  <si>
    <t>CHG0004572</t>
  </si>
  <si>
    <t>CHG0007871</t>
  </si>
  <si>
    <t>CHG0002896</t>
  </si>
  <si>
    <t>CHG0006923</t>
  </si>
  <si>
    <t>CHG0003534</t>
  </si>
  <si>
    <t>CHG0008204</t>
  </si>
  <si>
    <t>CHG0007520</t>
  </si>
  <si>
    <t>CHG0008185</t>
  </si>
  <si>
    <t>CHG0006109</t>
  </si>
  <si>
    <t>CHG0001820</t>
  </si>
  <si>
    <t>CHG000862</t>
  </si>
  <si>
    <t>CHG0005260</t>
  </si>
  <si>
    <t>CHG0007879</t>
  </si>
  <si>
    <t>CHG0003129</t>
  </si>
  <si>
    <t>CHG0004667</t>
  </si>
  <si>
    <t>CHG0004026</t>
  </si>
  <si>
    <t>CHG0004548</t>
  </si>
  <si>
    <t>CHG000319</t>
  </si>
  <si>
    <t>CHG0009898</t>
  </si>
  <si>
    <t>CHG0003712</t>
  </si>
  <si>
    <t>CHG0008730</t>
  </si>
  <si>
    <t>CHG0008327</t>
  </si>
  <si>
    <t>CHG0003515</t>
  </si>
  <si>
    <t>CHG0008053</t>
  </si>
  <si>
    <t>CHG0005552</t>
  </si>
  <si>
    <t>CHG0006905</t>
  </si>
  <si>
    <t>CHG0002029</t>
  </si>
  <si>
    <t>CHG0002337</t>
  </si>
  <si>
    <t>CHG0001608</t>
  </si>
  <si>
    <t>CHG0004140</t>
  </si>
  <si>
    <t>CHG0009332</t>
  </si>
  <si>
    <t>CHG0005846</t>
  </si>
  <si>
    <t>CHG0001347</t>
  </si>
  <si>
    <t>CHG0009967</t>
  </si>
  <si>
    <t>CHG0004091</t>
  </si>
  <si>
    <t>CHG000620</t>
  </si>
  <si>
    <t>CHG0002180</t>
  </si>
  <si>
    <t>CHG0001079</t>
  </si>
  <si>
    <t>CHG0003793</t>
  </si>
  <si>
    <t>CHG0001598</t>
  </si>
  <si>
    <t>CHG0008656</t>
  </si>
  <si>
    <t>CHG0007012</t>
  </si>
  <si>
    <t>CHG0004053</t>
  </si>
  <si>
    <t>CHG0003723</t>
  </si>
  <si>
    <t>CHG0008777</t>
  </si>
  <si>
    <t>CHG0002670</t>
  </si>
  <si>
    <t>CHG0003866</t>
  </si>
  <si>
    <t>CHG0001319</t>
  </si>
  <si>
    <t>CHG0001235</t>
  </si>
  <si>
    <t>CHG0009750</t>
  </si>
  <si>
    <t>CHG0007164</t>
  </si>
  <si>
    <t>CHG0004171</t>
  </si>
  <si>
    <t>CHG0006572</t>
  </si>
  <si>
    <t>CHG0001988</t>
  </si>
  <si>
    <t>CHG000301</t>
  </si>
  <si>
    <t>CHG0004520</t>
  </si>
  <si>
    <t>CHG000737</t>
  </si>
  <si>
    <t>CHG0005579</t>
  </si>
  <si>
    <t>CHG0007602</t>
  </si>
  <si>
    <t>CHG0009943</t>
  </si>
  <si>
    <t>CHG0007581</t>
  </si>
  <si>
    <t>CHG0004074</t>
  </si>
  <si>
    <t>CHG000600</t>
  </si>
  <si>
    <t>CHG0001033</t>
  </si>
  <si>
    <t>CHG0005109</t>
  </si>
  <si>
    <t>CHG0002690</t>
  </si>
  <si>
    <t>CHG0007690</t>
  </si>
  <si>
    <t>CHG0008532</t>
  </si>
  <si>
    <t>CHG0009697</t>
  </si>
  <si>
    <t>CHG0008877</t>
  </si>
  <si>
    <t>CHG0008339</t>
  </si>
  <si>
    <t>CHG0003842</t>
  </si>
  <si>
    <t>CHG0004148</t>
  </si>
  <si>
    <t>CHG0006246</t>
  </si>
  <si>
    <t>CHG0009182</t>
  </si>
  <si>
    <t>CHG0004529</t>
  </si>
  <si>
    <t>CHG0003778</t>
  </si>
  <si>
    <t>CHG0007857</t>
  </si>
  <si>
    <t>CHG0005884</t>
  </si>
  <si>
    <t>CHG0008909</t>
  </si>
  <si>
    <t>CHG0009252</t>
  </si>
  <si>
    <t>CHG0001132</t>
  </si>
  <si>
    <t>CHG0005230</t>
  </si>
  <si>
    <t>CHG0005359</t>
  </si>
  <si>
    <t>CHG000860</t>
  </si>
  <si>
    <t>CHG0004421</t>
  </si>
  <si>
    <t>CHG0009976</t>
  </si>
  <si>
    <t>CHG0008860</t>
  </si>
  <si>
    <t>CHG0005379</t>
  </si>
  <si>
    <t>CHG0003677</t>
  </si>
  <si>
    <t>CHG0006813</t>
  </si>
  <si>
    <t>CHG0004082</t>
  </si>
  <si>
    <t>CHG0005354</t>
  </si>
  <si>
    <t>CHG000859</t>
  </si>
  <si>
    <t>CHG0008130</t>
  </si>
  <si>
    <t>CHG0004903</t>
  </si>
  <si>
    <t>CHG0002356</t>
  </si>
  <si>
    <t>CHG0008065</t>
  </si>
  <si>
    <t>CHG0002362</t>
  </si>
  <si>
    <t>CHG0006180</t>
  </si>
  <si>
    <t>CHG0009679</t>
  </si>
  <si>
    <t>CHG0004276</t>
  </si>
  <si>
    <t>CHG0006484</t>
  </si>
  <si>
    <t>CHG000248</t>
  </si>
  <si>
    <t>CHG0008077</t>
  </si>
  <si>
    <t>CHG0007191</t>
  </si>
  <si>
    <t>CHG000809</t>
  </si>
  <si>
    <t>CHG0003373</t>
  </si>
  <si>
    <t>CHG0003476</t>
  </si>
  <si>
    <t>CHG0004142</t>
  </si>
  <si>
    <t>CHG0002293</t>
  </si>
  <si>
    <t>CHG0009524</t>
  </si>
  <si>
    <t>CHG0005214</t>
  </si>
  <si>
    <t>CHG0007267</t>
  </si>
  <si>
    <t>CHG0008432</t>
  </si>
  <si>
    <t>CHG0008477</t>
  </si>
  <si>
    <t>CHG0002645</t>
  </si>
  <si>
    <t>CHG0005183</t>
  </si>
  <si>
    <t>CHG000915</t>
  </si>
  <si>
    <t>CHG0005824</t>
  </si>
  <si>
    <t>CHG0003589</t>
  </si>
  <si>
    <t>CHG0002905</t>
  </si>
  <si>
    <t>CHG0005713</t>
  </si>
  <si>
    <t>CHG000591</t>
  </si>
  <si>
    <t>CHG0003023</t>
  </si>
  <si>
    <t>CHG0002189</t>
  </si>
  <si>
    <t>CHG0001326</t>
  </si>
  <si>
    <t>CHG0006926</t>
  </si>
  <si>
    <t>CHG000510</t>
  </si>
  <si>
    <t>CHG0005532</t>
  </si>
  <si>
    <t>CHG0003997</t>
  </si>
  <si>
    <t>CHG0006855</t>
  </si>
  <si>
    <t>CHG0007371</t>
  </si>
  <si>
    <t>CHG0001236</t>
  </si>
  <si>
    <t>CHG0002372</t>
  </si>
  <si>
    <t>CHG0007178</t>
  </si>
  <si>
    <t>CHG0001219</t>
  </si>
  <si>
    <t>CHG0002932</t>
  </si>
  <si>
    <t>CHG0003746</t>
  </si>
  <si>
    <t>CHG0004915</t>
  </si>
  <si>
    <t>CHG0009039</t>
  </si>
  <si>
    <t>CHG0001882</t>
  </si>
  <si>
    <t>CHG0006426</t>
  </si>
  <si>
    <t>CHG0005078</t>
  </si>
  <si>
    <t>CHG0009505</t>
  </si>
  <si>
    <t>CHG0006127</t>
  </si>
  <si>
    <t>CHG0008338</t>
  </si>
  <si>
    <t>CHG0009636</t>
  </si>
  <si>
    <t>CHG0008633</t>
  </si>
  <si>
    <t>CHG0003606</t>
  </si>
  <si>
    <t>CHG0004123</t>
  </si>
  <si>
    <t>CHG0007620</t>
  </si>
  <si>
    <t>CHG0006330</t>
  </si>
  <si>
    <t>CHG0004339</t>
  </si>
  <si>
    <t>CHG000579</t>
  </si>
  <si>
    <t>CHG0009833</t>
  </si>
  <si>
    <t>CHG000305</t>
  </si>
  <si>
    <t>CHG0003145</t>
  </si>
  <si>
    <t>CHG0005090</t>
  </si>
  <si>
    <t>CHG0005671</t>
  </si>
  <si>
    <t>CHG0002186</t>
  </si>
  <si>
    <t>CHG0004619</t>
  </si>
  <si>
    <t>CHG0004360</t>
  </si>
  <si>
    <t>CHG000564</t>
  </si>
  <si>
    <t>CHG0005930</t>
  </si>
  <si>
    <t>CHG000172</t>
  </si>
  <si>
    <t>CHG0006595</t>
  </si>
  <si>
    <t>CHG0007321</t>
  </si>
  <si>
    <t>CHG000207</t>
  </si>
  <si>
    <t>CHG0007811</t>
  </si>
  <si>
    <t>CHG0007296</t>
  </si>
  <si>
    <t>CHG0005147</t>
  </si>
  <si>
    <t>CHG0003120</t>
  </si>
  <si>
    <t>CHG0007786</t>
  </si>
  <si>
    <t>CHG0003883</t>
  </si>
  <si>
    <t>CHG0002575</t>
  </si>
  <si>
    <t>CHG0005639</t>
  </si>
  <si>
    <t>CHG0007492</t>
  </si>
  <si>
    <t>CHG0003559</t>
  </si>
  <si>
    <t>CHG0001757</t>
  </si>
  <si>
    <t>CHG0006992</t>
  </si>
  <si>
    <t>CHG0007744</t>
  </si>
  <si>
    <t>CHG0005069</t>
  </si>
  <si>
    <t>CHG0009320</t>
  </si>
  <si>
    <t>CHG0001002</t>
  </si>
  <si>
    <t>CHG0006705</t>
  </si>
  <si>
    <t>CHG0006394</t>
  </si>
  <si>
    <t>CHG0004922</t>
  </si>
  <si>
    <t>CHG0008976</t>
  </si>
  <si>
    <t>CHG0009079</t>
  </si>
  <si>
    <t>CHG000496</t>
  </si>
  <si>
    <t>CHG0002585</t>
  </si>
  <si>
    <t>CHG0004959</t>
  </si>
  <si>
    <t>CHG0009734</t>
  </si>
  <si>
    <t>CHG0003888</t>
  </si>
  <si>
    <t>CHG0009510</t>
  </si>
  <si>
    <t>CHG0004521</t>
  </si>
  <si>
    <t>CHG0003116</t>
  </si>
  <si>
    <t>CHG0008637</t>
  </si>
  <si>
    <t>CHG0009386</t>
  </si>
  <si>
    <t>CHG0004902</t>
  </si>
  <si>
    <t>CHG0008611</t>
  </si>
  <si>
    <t>CHG0007958</t>
  </si>
  <si>
    <t>CHG0003823</t>
  </si>
  <si>
    <t>CHG0003506</t>
  </si>
  <si>
    <t>CHG0002067</t>
  </si>
  <si>
    <t>CHG000839</t>
  </si>
  <si>
    <t>CHG00063</t>
  </si>
  <si>
    <t>CHG0009399</t>
  </si>
  <si>
    <t>CHG0001268</t>
  </si>
  <si>
    <t>CHG0009354</t>
  </si>
  <si>
    <t>CHG0004988</t>
  </si>
  <si>
    <t>CHG0009446</t>
  </si>
  <si>
    <t>CHG0001086</t>
  </si>
  <si>
    <t>CHG0009279</t>
  </si>
  <si>
    <t>CHG0004416</t>
  </si>
  <si>
    <t>CHG0003983</t>
  </si>
  <si>
    <t>CHG0002366</t>
  </si>
  <si>
    <t>CHG0001192</t>
  </si>
  <si>
    <t>CHG0004139</t>
  </si>
  <si>
    <t>CHG0003331</t>
  </si>
  <si>
    <t>CHG0006702</t>
  </si>
  <si>
    <t>CHG0001046</t>
  </si>
  <si>
    <t>CHG0008257</t>
  </si>
  <si>
    <t>CHG0006816</t>
  </si>
  <si>
    <t>CHG0004262</t>
  </si>
  <si>
    <t>CHG0006560</t>
  </si>
  <si>
    <t>CHG0007563</t>
  </si>
  <si>
    <t>CHG0001215</t>
  </si>
  <si>
    <t>CHG0008610</t>
  </si>
  <si>
    <t>CHG0005352</t>
  </si>
  <si>
    <t>CHG0005028</t>
  </si>
  <si>
    <t>CHG0005864</t>
  </si>
  <si>
    <t>CHG0002713</t>
  </si>
  <si>
    <t>CHG0003009</t>
  </si>
  <si>
    <t>CHG0006434</t>
  </si>
  <si>
    <t>CHG0005314</t>
  </si>
  <si>
    <t>CHG0004395</t>
  </si>
  <si>
    <t>CHG0009899</t>
  </si>
  <si>
    <t>CHG0009628</t>
  </si>
  <si>
    <t>CHG0004222</t>
  </si>
  <si>
    <t>CHG0007764</t>
  </si>
  <si>
    <t>CHG0007899</t>
  </si>
  <si>
    <t>CHG000772</t>
  </si>
  <si>
    <t>CHG0009666</t>
  </si>
  <si>
    <t>CHG0007414</t>
  </si>
  <si>
    <t>CHG0001011</t>
  </si>
  <si>
    <t>CHG0006433</t>
  </si>
  <si>
    <t>CHG000818</t>
  </si>
  <si>
    <t>CHG00071</t>
  </si>
  <si>
    <t>CHG0007509</t>
  </si>
  <si>
    <t>CHG000433</t>
  </si>
  <si>
    <t>CHG0005319</t>
  </si>
  <si>
    <t>CHG0009606</t>
  </si>
  <si>
    <t>CHG0004437</t>
  </si>
  <si>
    <t>CHG0005792</t>
  </si>
  <si>
    <t>CHG0008222</t>
  </si>
  <si>
    <t>CHG0001422</t>
  </si>
  <si>
    <t>CHG0007576</t>
  </si>
  <si>
    <t>CHG0008345</t>
  </si>
  <si>
    <t>CHG0001213</t>
  </si>
  <si>
    <t>CHG0002600</t>
  </si>
  <si>
    <t>CHG0002207</t>
  </si>
  <si>
    <t>CHG0003371</t>
  </si>
  <si>
    <t>CHG000431</t>
  </si>
  <si>
    <t>CHG000697</t>
  </si>
  <si>
    <t>CHG0001828</t>
  </si>
  <si>
    <t>CHG0006451</t>
  </si>
  <si>
    <t>CHG0006540</t>
  </si>
  <si>
    <t>CHG0006756</t>
  </si>
  <si>
    <t>CHG0006952</t>
  </si>
  <si>
    <t>CHG0001654</t>
  </si>
  <si>
    <t>CHG0004839</t>
  </si>
  <si>
    <t>CHG0004566</t>
  </si>
  <si>
    <t>CHG0007505</t>
  </si>
  <si>
    <t>CHG0003726</t>
  </si>
  <si>
    <t>CHG0006219</t>
  </si>
  <si>
    <t>CHG0007678</t>
  </si>
  <si>
    <t>CHG0004251</t>
  </si>
  <si>
    <t>CHG0006058</t>
  </si>
  <si>
    <t>CHG0005275</t>
  </si>
  <si>
    <t>CHG0002259</t>
  </si>
  <si>
    <t>CHG0009405</t>
  </si>
  <si>
    <t>CHG0006995</t>
  </si>
  <si>
    <t>CHG0005586</t>
  </si>
  <si>
    <t>CHG0009076</t>
  </si>
  <si>
    <t>CHG0009044</t>
  </si>
  <si>
    <t>CHG000572</t>
  </si>
  <si>
    <t>CHG0006701</t>
  </si>
  <si>
    <t>CHG0007534</t>
  </si>
  <si>
    <t>CHG0005716</t>
  </si>
  <si>
    <t>CHG0008606</t>
  </si>
  <si>
    <t>CHG0004386</t>
  </si>
  <si>
    <t>CHG0001430</t>
  </si>
  <si>
    <t>CHG0003073</t>
  </si>
  <si>
    <t>CHG0008718</t>
  </si>
  <si>
    <t>CHG0007105</t>
  </si>
  <si>
    <t>CHG0005925</t>
  </si>
  <si>
    <t>CHG0008300</t>
  </si>
  <si>
    <t>CHG0006156</t>
  </si>
  <si>
    <t>CHG0008709</t>
  </si>
  <si>
    <t>CHG0004102</t>
  </si>
  <si>
    <t>CHG0008977</t>
  </si>
  <si>
    <t>CHG0007789</t>
  </si>
  <si>
    <t>CHG0002309</t>
  </si>
  <si>
    <t>CHG0006197</t>
  </si>
  <si>
    <t>CHG0001666</t>
  </si>
  <si>
    <t>CHG0003716</t>
  </si>
  <si>
    <t>CHG0009373</t>
  </si>
  <si>
    <t>CHG0005089</t>
  </si>
  <si>
    <t>CHG0002875</t>
  </si>
  <si>
    <t>CHG0006471</t>
  </si>
  <si>
    <t>CHG0007630</t>
  </si>
  <si>
    <t>CHG0003006</t>
  </si>
  <si>
    <t>CHG0003618</t>
  </si>
  <si>
    <t>CHG0002579</t>
  </si>
  <si>
    <t>CHG0003836</t>
  </si>
  <si>
    <t>CHG0003573</t>
  </si>
  <si>
    <t>CHG0009620</t>
  </si>
  <si>
    <t>CHG0007391</t>
  </si>
  <si>
    <t>CHG0002090</t>
  </si>
  <si>
    <t>CHG0009887</t>
  </si>
  <si>
    <t>CHG0005981</t>
  </si>
  <si>
    <t>CHG0009188</t>
  </si>
  <si>
    <t>CHG0002705</t>
  </si>
  <si>
    <t>CHG0001688</t>
  </si>
  <si>
    <t>CHG0005217</t>
  </si>
  <si>
    <t>CHG0002320</t>
  </si>
  <si>
    <t>CHG0002649</t>
  </si>
  <si>
    <t>CHG0002981</t>
  </si>
  <si>
    <t>CHG0008267</t>
  </si>
  <si>
    <t>CHG0009838</t>
  </si>
  <si>
    <t>CHG00026</t>
  </si>
  <si>
    <t>CHG0009594</t>
  </si>
  <si>
    <t>CHG0003158</t>
  </si>
  <si>
    <t>CHG0009660</t>
  </si>
  <si>
    <t>CHG0006060</t>
  </si>
  <si>
    <t>CHG0007176</t>
  </si>
  <si>
    <t>CHG0006084</t>
  </si>
  <si>
    <t>CHG0001443</t>
  </si>
  <si>
    <t>CHG0004709</t>
  </si>
  <si>
    <t>CHG0004475</t>
  </si>
  <si>
    <t>CHG0008820</t>
  </si>
  <si>
    <t>CHG0007147</t>
  </si>
  <si>
    <t>CHG0004677</t>
  </si>
  <si>
    <t>CHG0006583</t>
  </si>
  <si>
    <t>CHG0006001</t>
  </si>
  <si>
    <t>CHG000722</t>
  </si>
  <si>
    <t>CHG0006838</t>
  </si>
  <si>
    <t>CHG0003199</t>
  </si>
  <si>
    <t>CHG0003048</t>
  </si>
  <si>
    <t>CHG0003181</t>
  </si>
  <si>
    <t>CHG0001341</t>
  </si>
  <si>
    <t>CHG0006496</t>
  </si>
  <si>
    <t>CHG0003012</t>
  </si>
  <si>
    <t>CHG0005254</t>
  </si>
  <si>
    <t>CHG000404</t>
  </si>
  <si>
    <t>CHG0001467</t>
  </si>
  <si>
    <t>CHG0006951</t>
  </si>
  <si>
    <t>CHG0009283</t>
  </si>
  <si>
    <t>CHG0009140</t>
  </si>
  <si>
    <t>CHG0001769</t>
  </si>
  <si>
    <t>CHG0004538</t>
  </si>
  <si>
    <t>CHG0008391</t>
  </si>
  <si>
    <t>CHG0009307</t>
  </si>
  <si>
    <t>CHG0001228</t>
  </si>
  <si>
    <t>CHG0006133</t>
  </si>
  <si>
    <t>CHG0006266</t>
  </si>
  <si>
    <t>CHG0002753</t>
  </si>
  <si>
    <t>CHG0006750</t>
  </si>
  <si>
    <t>CHG0004664</t>
  </si>
  <si>
    <t>CHG0004652</t>
  </si>
  <si>
    <t>CHG0004693</t>
  </si>
  <si>
    <t>CHG0009109</t>
  </si>
  <si>
    <t>CHG0009400</t>
  </si>
  <si>
    <t>CHG0001862</t>
  </si>
  <si>
    <t>CHG0009032</t>
  </si>
  <si>
    <t>CHG0007111</t>
  </si>
  <si>
    <t>CHG0003984</t>
  </si>
  <si>
    <t>CHG000374</t>
  </si>
  <si>
    <t>CHG000237</t>
  </si>
  <si>
    <t>CHG0006854</t>
  </si>
  <si>
    <t>CHG0004035</t>
  </si>
  <si>
    <t>CHG0001035</t>
  </si>
  <si>
    <t>CHG0005867</t>
  </si>
  <si>
    <t>CHG0002632</t>
  </si>
  <si>
    <t>CHG0002141</t>
  </si>
  <si>
    <t>CHG0007762</t>
  </si>
  <si>
    <t>CHG0003222</t>
  </si>
  <si>
    <t>CHG0007875</t>
  </si>
  <si>
    <t>CHG0002708</t>
  </si>
  <si>
    <t>CHG0009740</t>
  </si>
  <si>
    <t>CHG0002849</t>
  </si>
  <si>
    <t>CHG000775</t>
  </si>
  <si>
    <t>CHG000935</t>
  </si>
  <si>
    <t>CHG0003567</t>
  </si>
  <si>
    <t>CHG0004820</t>
  </si>
  <si>
    <t>CHG0009909</t>
  </si>
  <si>
    <t>CHG0007846</t>
  </si>
  <si>
    <t>CHG0004576</t>
  </si>
  <si>
    <t>CHG0007691</t>
  </si>
  <si>
    <t>CHG0004960</t>
  </si>
  <si>
    <t>CHG000376</t>
  </si>
  <si>
    <t>CHG0006931</t>
  </si>
  <si>
    <t>CHG0003489</t>
  </si>
  <si>
    <t>CHG0003804</t>
  </si>
  <si>
    <t>CHG0001475</t>
  </si>
  <si>
    <t>CHG0004132</t>
  </si>
  <si>
    <t>CHG0003227</t>
  </si>
  <si>
    <t>CHG000641</t>
  </si>
  <si>
    <t>CHG0007239</t>
  </si>
  <si>
    <t>CHG0009201</t>
  </si>
  <si>
    <t>CHG0009019</t>
  </si>
  <si>
    <t>CHG0009363</t>
  </si>
  <si>
    <t>CHG0002374</t>
  </si>
  <si>
    <t>CHG0005894</t>
  </si>
  <si>
    <t>CHG0003196</t>
  </si>
  <si>
    <t>CHG000316</t>
  </si>
  <si>
    <t>CHG0008136</t>
  </si>
  <si>
    <t>CHG0005627</t>
  </si>
  <si>
    <t>CHG0006509</t>
  </si>
  <si>
    <t>CHG0007710</t>
  </si>
  <si>
    <t>CHG0001487</t>
  </si>
  <si>
    <t>CHG0009104</t>
  </si>
  <si>
    <t>CHG0001</t>
  </si>
  <si>
    <t>CHG0001552</t>
  </si>
  <si>
    <t>CHG0001297</t>
  </si>
  <si>
    <t>CHG0009757</t>
  </si>
  <si>
    <t>CHG0002230</t>
  </si>
  <si>
    <t>CHG0006013</t>
  </si>
  <si>
    <t>CHG0004699</t>
  </si>
  <si>
    <t>CHG0009687</t>
  </si>
  <si>
    <t>CHG000484</t>
  </si>
  <si>
    <t>CHG0009479</t>
  </si>
  <si>
    <t>CHG0007398</t>
  </si>
  <si>
    <t>CHG0003319</t>
  </si>
  <si>
    <t>CHG0008960</t>
  </si>
  <si>
    <t>CHG0002448</t>
  </si>
  <si>
    <t>CHG0003930</t>
  </si>
  <si>
    <t>CHG0003964</t>
  </si>
  <si>
    <t>CHG0002629</t>
  </si>
  <si>
    <t>CHG0006324</t>
  </si>
  <si>
    <t>CHG0005182</t>
  </si>
  <si>
    <t>CHG0004431</t>
  </si>
  <si>
    <t>CHG0002408</t>
  </si>
  <si>
    <t>CHG0008836</t>
  </si>
  <si>
    <t>CHG0005093</t>
  </si>
  <si>
    <t>CHG0009673</t>
  </si>
  <si>
    <t>CHG0007795</t>
  </si>
  <si>
    <t>CHG0008985</t>
  </si>
  <si>
    <t>CHG0005164</t>
  </si>
  <si>
    <t>CHG0002498</t>
  </si>
  <si>
    <t>CHG0001490</t>
  </si>
  <si>
    <t>CHG0005395</t>
  </si>
  <si>
    <t>CHG0005790</t>
  </si>
  <si>
    <t>CHG0007596</t>
  </si>
  <si>
    <t>CHG0003504</t>
  </si>
  <si>
    <t>CHG0002727</t>
  </si>
  <si>
    <t>CHG0003036</t>
  </si>
  <si>
    <t>CHG000816</t>
  </si>
  <si>
    <t>CHG0002465</t>
  </si>
  <si>
    <t>CHG0006976</t>
  </si>
  <si>
    <t>CHG000644</t>
  </si>
  <si>
    <t>CHG0005534</t>
  </si>
  <si>
    <t>CHG0006690</t>
  </si>
  <si>
    <t>CHG0002685</t>
  </si>
  <si>
    <t>CHG0008330</t>
  </si>
  <si>
    <t>CHG0007464</t>
  </si>
  <si>
    <t>CHG0002811</t>
  </si>
  <si>
    <t>CHG000980</t>
  </si>
  <si>
    <t>CHG0003125</t>
  </si>
  <si>
    <t>CHG0003806</t>
  </si>
  <si>
    <t>CHG0007947</t>
  </si>
  <si>
    <t>CHG0007141</t>
  </si>
  <si>
    <t>CHG0008448</t>
  </si>
  <si>
    <t>CHG0008922</t>
  </si>
  <si>
    <t>CHG000306</t>
  </si>
  <si>
    <t>CHG0003410</t>
  </si>
  <si>
    <t>CHG0002161</t>
  </si>
  <si>
    <t>CHG0003431</t>
  </si>
  <si>
    <t>CHG0007197</t>
  </si>
  <si>
    <t>CHG0007428</t>
  </si>
  <si>
    <t>CHG0002978</t>
  </si>
  <si>
    <t>CHG0003602</t>
  </si>
  <si>
    <t>CHG000803</t>
  </si>
  <si>
    <t>CHG0001258</t>
  </si>
  <si>
    <t>CHG0004056</t>
  </si>
  <si>
    <t>CHG0006941</t>
  </si>
  <si>
    <t>CHG0009781</t>
  </si>
  <si>
    <t>CHG0007361</t>
  </si>
  <si>
    <t>CHG0005644</t>
  </si>
  <si>
    <t>CHG0009659</t>
  </si>
  <si>
    <t>CHG0004725</t>
  </si>
  <si>
    <t>CHG0009496</t>
  </si>
  <si>
    <t>CHG0009029</t>
  </si>
  <si>
    <t>CHG0003845</t>
  </si>
  <si>
    <t>CHG0005500</t>
  </si>
  <si>
    <t>CHG0008114</t>
  </si>
  <si>
    <t>CHG0001198</t>
  </si>
  <si>
    <t>CHG0001446</t>
  </si>
  <si>
    <t>CHG0001210</t>
  </si>
  <si>
    <t>CHG0008228</t>
  </si>
  <si>
    <t>CHG000677</t>
  </si>
  <si>
    <t>CHG0002944</t>
  </si>
  <si>
    <t>CHG000966</t>
  </si>
  <si>
    <t>CHG0004628</t>
  </si>
  <si>
    <t>CHG0004587</t>
  </si>
  <si>
    <t>CHG0007246</t>
  </si>
  <si>
    <t>CHG0002745</t>
  </si>
  <si>
    <t>CHG0003308</t>
  </si>
  <si>
    <t>CHG0004999</t>
  </si>
  <si>
    <t>CHG0003213</t>
  </si>
  <si>
    <t>CHG0006066</t>
  </si>
  <si>
    <t>CHG0003190</t>
  </si>
  <si>
    <t>CHG0007665</t>
  </si>
  <si>
    <t>CHG0003076</t>
  </si>
  <si>
    <t>CHG0001166</t>
  </si>
  <si>
    <t>CHG0003513</t>
  </si>
  <si>
    <t>CHG0009593</t>
  </si>
  <si>
    <t>CHG0001093</t>
  </si>
  <si>
    <t>CHG0008889</t>
  </si>
  <si>
    <t>CHG0002125</t>
  </si>
  <si>
    <t>CHG000268</t>
  </si>
  <si>
    <t>CHG0001887</t>
  </si>
  <si>
    <t>CHG0008084</t>
  </si>
  <si>
    <t>CHG0007664</t>
  </si>
  <si>
    <t>CHG0001811</t>
  </si>
  <si>
    <t>CHG0008486</t>
  </si>
  <si>
    <t>CHG0002383</t>
  </si>
  <si>
    <t>CHG0004718</t>
  </si>
  <si>
    <t>CHG0009949</t>
  </si>
  <si>
    <t>CHG0003965</t>
  </si>
  <si>
    <t>CHG0001272</t>
  </si>
  <si>
    <t>CHG0007797</t>
  </si>
  <si>
    <t>CHG0003549</t>
  </si>
  <si>
    <t>CHG0002732</t>
  </si>
  <si>
    <t>CHG0001573</t>
  </si>
  <si>
    <t>CHG0008987</t>
  </si>
  <si>
    <t>CHG0001520</t>
  </si>
  <si>
    <t>CHG0003760</t>
  </si>
  <si>
    <t>CHG0001729</t>
  </si>
  <si>
    <t>CHG000992</t>
  </si>
  <si>
    <t>CHG0002573</t>
  </si>
  <si>
    <t>CHG0009468</t>
  </si>
  <si>
    <t>CHG0001389</t>
  </si>
  <si>
    <t>CHG0004471</t>
  </si>
  <si>
    <t>CHG000263</t>
  </si>
  <si>
    <t>CHG0008607</t>
  </si>
  <si>
    <t>CHG0004400</t>
  </si>
  <si>
    <t>CHG000156</t>
  </si>
  <si>
    <t>CHG0009717</t>
  </si>
  <si>
    <t>CHG00095</t>
  </si>
  <si>
    <t>CHG000670</t>
  </si>
  <si>
    <t>CHG0004953</t>
  </si>
  <si>
    <t>CHG0007347</t>
  </si>
  <si>
    <t>CHG0007855</t>
  </si>
  <si>
    <t>CHG0006185</t>
  </si>
  <si>
    <t>CHG0004347</t>
  </si>
  <si>
    <t>CHG0003656</t>
  </si>
  <si>
    <t>CHG0003649</t>
  </si>
  <si>
    <t>CHG0003798</t>
  </si>
  <si>
    <t>CHG0006700</t>
  </si>
  <si>
    <t>CHG0004589</t>
  </si>
  <si>
    <t>CHG0009089</t>
  </si>
  <si>
    <t>CHG0009384</t>
  </si>
  <si>
    <t>CHG0008096</t>
  </si>
  <si>
    <t>CHG0007162</t>
  </si>
  <si>
    <t>CHG0002379</t>
  </si>
  <si>
    <t>CHG0004822</t>
  </si>
  <si>
    <t>CHG0008144</t>
  </si>
  <si>
    <t>CHG0001668</t>
  </si>
  <si>
    <t>CHG0001819</t>
  </si>
  <si>
    <t>CHG0009500</t>
  </si>
  <si>
    <t>CHG000752</t>
  </si>
  <si>
    <t>CHG0001863</t>
  </si>
  <si>
    <t>CHG0006779</t>
  </si>
  <si>
    <t>CHG0006897</t>
  </si>
  <si>
    <t>CHG0006605</t>
  </si>
  <si>
    <t>CHG000173</t>
  </si>
  <si>
    <t>CHG0003575</t>
  </si>
  <si>
    <t>CHG0002262</t>
  </si>
  <si>
    <t>CHG0001256</t>
  </si>
  <si>
    <t>CHG0002385</t>
  </si>
  <si>
    <t>CHG0002818</t>
  </si>
  <si>
    <t>CHG0008928</t>
  </si>
  <si>
    <t>CHG0001201</t>
  </si>
  <si>
    <t>CHG0009704</t>
  </si>
  <si>
    <t>CHG0007350</t>
  </si>
  <si>
    <t>CHG0001497</t>
  </si>
  <si>
    <t>CHG0001343</t>
  </si>
  <si>
    <t>CHG0004094</t>
  </si>
  <si>
    <t>CHG0002431</t>
  </si>
  <si>
    <t>CHG0002578</t>
  </si>
  <si>
    <t>CHG0009008</t>
  </si>
  <si>
    <t>CHG0003507</t>
  </si>
  <si>
    <t>CHG0003134</t>
  </si>
  <si>
    <t>CHG0002405</t>
  </si>
  <si>
    <t>CHG0008701</t>
  </si>
  <si>
    <t>CHG0001966</t>
  </si>
  <si>
    <t>CHG0006018</t>
  </si>
  <si>
    <t>CHG0007102</t>
  </si>
  <si>
    <t>CHG0006318</t>
  </si>
  <si>
    <t>CHG0005874</t>
  </si>
  <si>
    <t>CHG0007175</t>
  </si>
  <si>
    <t>CHG0003280</t>
  </si>
  <si>
    <t>CHG0005996</t>
  </si>
  <si>
    <t>CHG0004717</t>
  </si>
  <si>
    <t>CHG0009058</t>
  </si>
  <si>
    <t>CHG0003603</t>
  </si>
  <si>
    <t>CHG0002562</t>
  </si>
  <si>
    <t>CHG000927</t>
  </si>
  <si>
    <t>CHG0003347</t>
  </si>
  <si>
    <t>CHG0004420</t>
  </si>
  <si>
    <t>CHG0002353</t>
  </si>
  <si>
    <t>CHG0002167</t>
  </si>
  <si>
    <t>CHG0008666</t>
  </si>
  <si>
    <t>CHG00098</t>
  </si>
  <si>
    <t>CHG0007308</t>
  </si>
  <si>
    <t>CHG0004806</t>
  </si>
  <si>
    <t>CHG0002442</t>
  </si>
  <si>
    <t>CHG0006902</t>
  </si>
  <si>
    <t>CHG0009710</t>
  </si>
  <si>
    <t>CHG0006915</t>
  </si>
  <si>
    <t>CHG0005542</t>
  </si>
  <si>
    <t>CHG0003500</t>
  </si>
  <si>
    <t>CHG0009668</t>
  </si>
  <si>
    <t>CHG0009923</t>
  </si>
  <si>
    <t>CHG0003887</t>
  </si>
  <si>
    <t>CHG0002217</t>
  </si>
  <si>
    <t>CHG0008499</t>
  </si>
  <si>
    <t>CHG0002260</t>
  </si>
  <si>
    <t>CHG0004617</t>
  </si>
  <si>
    <t>CHG0003830</t>
  </si>
  <si>
    <t>CHG0008460</t>
  </si>
  <si>
    <t>CHG0009426</t>
  </si>
  <si>
    <t>CHG0009485</t>
  </si>
  <si>
    <t>CHG0008138</t>
  </si>
  <si>
    <t>CHG0004674</t>
  </si>
  <si>
    <t>CHG0002724</t>
  </si>
  <si>
    <t>CHG0002781</t>
  </si>
  <si>
    <t>CHG000356</t>
  </si>
  <si>
    <t>CHG0007307</t>
  </si>
  <si>
    <t>CHG0009285</t>
  </si>
  <si>
    <t>CHG0006534</t>
  </si>
  <si>
    <t>CHG0002749</t>
  </si>
  <si>
    <t>CHG0006968</t>
  </si>
  <si>
    <t>CHG0004730</t>
  </si>
  <si>
    <t>CHG0004720</t>
  </si>
  <si>
    <t>CHG0008935</t>
  </si>
  <si>
    <t>CHG0003262</t>
  </si>
  <si>
    <t>CHG0009126</t>
  </si>
  <si>
    <t>CHG0004646</t>
  </si>
  <si>
    <t>CHG0001411</t>
  </si>
  <si>
    <t>CHG0008515</t>
  </si>
  <si>
    <t>CHG0002837</t>
  </si>
  <si>
    <t>CHG0002345</t>
  </si>
  <si>
    <t>CHG0004862</t>
  </si>
  <si>
    <t>CHG0001392</t>
  </si>
  <si>
    <t>CHG0005284</t>
  </si>
  <si>
    <t>CHG0004189</t>
  </si>
  <si>
    <t>CHG0008167</t>
  </si>
  <si>
    <t>CHG0002856</t>
  </si>
  <si>
    <t>CHG0009377</t>
  </si>
  <si>
    <t>CHG0003979</t>
  </si>
  <si>
    <t>CHG0009101</t>
  </si>
  <si>
    <t>CHG0004384</t>
  </si>
  <si>
    <t>CHG0008107</t>
  </si>
  <si>
    <t>CHG0007472</t>
  </si>
  <si>
    <t>CHG0009308</t>
  </si>
  <si>
    <t>CHG0007687</t>
  </si>
  <si>
    <t>CHG000715</t>
  </si>
  <si>
    <t>CHG0001725</t>
  </si>
  <si>
    <t>CHG000666</t>
  </si>
  <si>
    <t>CHG0007618</t>
  </si>
  <si>
    <t>CHG0005322</t>
  </si>
  <si>
    <t>CHG0001660</t>
  </si>
  <si>
    <t>CHG0007171</t>
  </si>
  <si>
    <t>CHG0008174</t>
  </si>
  <si>
    <t>CHG0001491</t>
  </si>
  <si>
    <t>CHG0009391</t>
  </si>
  <si>
    <t>CHG0004998</t>
  </si>
  <si>
    <t>CHG0009420</t>
  </si>
  <si>
    <t>CHG0003508</t>
  </si>
  <si>
    <t>CHG0005788</t>
  </si>
  <si>
    <t>CHG0003364</t>
  </si>
  <si>
    <t>CHG000692</t>
  </si>
  <si>
    <t>CHG0005079</t>
  </si>
  <si>
    <t>CHG000348</t>
  </si>
  <si>
    <t>CHG0007917</t>
  </si>
  <si>
    <t>CHG0004767</t>
  </si>
  <si>
    <t>CHG0001961</t>
  </si>
  <si>
    <t>CHG0007731</t>
  </si>
  <si>
    <t>CHG0004582</t>
  </si>
  <si>
    <t>CHG0004596</t>
  </si>
  <si>
    <t>CHG0005507</t>
  </si>
  <si>
    <t>CHG0007982</t>
  </si>
  <si>
    <t>CHG0002996</t>
  </si>
  <si>
    <t>CHG0004064</t>
  </si>
  <si>
    <t>CHG0004637</t>
  </si>
  <si>
    <t>CHG0002611</t>
  </si>
  <si>
    <t>CHG0005148</t>
  </si>
  <si>
    <t>CHG0003912</t>
  </si>
  <si>
    <t>CHG0002695</t>
  </si>
  <si>
    <t>CHG0007269</t>
  </si>
  <si>
    <t>CHG0002701</t>
  </si>
  <si>
    <t>CHG0006418</t>
  </si>
  <si>
    <t>CHG0004042</t>
  </si>
  <si>
    <t>CHG0003126</t>
  </si>
  <si>
    <t>CHG0006930</t>
  </si>
  <si>
    <t>CHG0003398</t>
  </si>
  <si>
    <t>CHG0008277</t>
  </si>
  <si>
    <t>CHG0004456</t>
  </si>
  <si>
    <t>CHG0008354</t>
  </si>
  <si>
    <t>CHG0009045</t>
  </si>
  <si>
    <t>CHG0009607</t>
  </si>
  <si>
    <t>CHG0003180</t>
  </si>
  <si>
    <t>CHG0005719</t>
  </si>
  <si>
    <t>CHG000377</t>
  </si>
  <si>
    <t>CHG0009749</t>
  </si>
  <si>
    <t>CHG0004302</t>
  </si>
  <si>
    <t>CHG0008959</t>
  </si>
  <si>
    <t>CHG0008811</t>
  </si>
  <si>
    <t>CHG0009142</t>
  </si>
  <si>
    <t>CHG000753</t>
  </si>
  <si>
    <t>CHG0007491</t>
  </si>
  <si>
    <t>CHG0007355</t>
  </si>
  <si>
    <t>CHG0003511</t>
  </si>
  <si>
    <t>CHG000185</t>
  </si>
  <si>
    <t>CHG0002594</t>
  </si>
  <si>
    <t>CHG0002928</t>
  </si>
  <si>
    <t>CHG0003962</t>
  </si>
  <si>
    <t>CHG0008979</t>
  </si>
  <si>
    <t>CHG0006559</t>
  </si>
  <si>
    <t>CHG000539</t>
  </si>
  <si>
    <t>CHG0009051</t>
  </si>
  <si>
    <t>CHG000450</t>
  </si>
  <si>
    <t>CHG0003528</t>
  </si>
  <si>
    <t>CHG0007562</t>
  </si>
  <si>
    <t>CHG0004557</t>
  </si>
  <si>
    <t>CHG0005878</t>
  </si>
  <si>
    <t>CHG0006373</t>
  </si>
  <si>
    <t>CHG0003219</t>
  </si>
  <si>
    <t>CHG0007249</t>
  </si>
  <si>
    <t>CHG0003090</t>
  </si>
  <si>
    <t>CHG0008670</t>
  </si>
  <si>
    <t>CHG0007450</t>
  </si>
  <si>
    <t>CHG0006629</t>
  </si>
  <si>
    <t>CHG0007698</t>
  </si>
  <si>
    <t>CHG0005697</t>
  </si>
  <si>
    <t>CHG0003927</t>
  </si>
  <si>
    <t>CHG0002887</t>
  </si>
  <si>
    <t>CHG0009155</t>
  </si>
  <si>
    <t>CHG0002591</t>
  </si>
  <si>
    <t>CHG0002014</t>
  </si>
  <si>
    <t>CHG0007932</t>
  </si>
  <si>
    <t>CHG0003568</t>
  </si>
  <si>
    <t>CHG0002872</t>
  </si>
  <si>
    <t>CHG0002267</t>
  </si>
  <si>
    <t>CHG0008363</t>
  </si>
  <si>
    <t>CHG0006138</t>
  </si>
  <si>
    <t>CHG0001147</t>
  </si>
  <si>
    <t>CHG0003610</t>
  </si>
  <si>
    <t>CHG0008209</t>
  </si>
  <si>
    <t>CHG0007041</t>
  </si>
  <si>
    <t>CHG0005796</t>
  </si>
  <si>
    <t>CHG0007914</t>
  </si>
  <si>
    <t>CHG0003753</t>
  </si>
  <si>
    <t>CHG000113</t>
  </si>
  <si>
    <t>CHG0001433</t>
  </si>
  <si>
    <t>CHG0008898</t>
  </si>
  <si>
    <t>CHG0005820</t>
  </si>
  <si>
    <t>CHG0003109</t>
  </si>
  <si>
    <t>CHG0003105</t>
  </si>
  <si>
    <t>CHG0005721</t>
  </si>
  <si>
    <t>CHG0009277</t>
  </si>
  <si>
    <t>CHG0006280</t>
  </si>
  <si>
    <t>CHG0005345</t>
  </si>
  <si>
    <t>CHG0007801</t>
  </si>
  <si>
    <t>CHG0006719</t>
  </si>
  <si>
    <t>CHG0002881</t>
  </si>
  <si>
    <t>CHG0003924</t>
  </si>
  <si>
    <t>CHG0004598</t>
  </si>
  <si>
    <t>CHG000929</t>
  </si>
  <si>
    <t>CHG0005036</t>
  </si>
  <si>
    <t>CHG0007898</t>
  </si>
  <si>
    <t>CHG0007091</t>
  </si>
  <si>
    <t>CHG0002035</t>
  </si>
  <si>
    <t>CHG0008528</t>
  </si>
  <si>
    <t>CHG0006125</t>
  </si>
  <si>
    <t>CHG0006543</t>
  </si>
  <si>
    <t>CHG0009579</t>
  </si>
  <si>
    <t>CHG0004983</t>
  </si>
  <si>
    <t>CHG0006351</t>
  </si>
  <si>
    <t>CHG0006396</t>
  </si>
  <si>
    <t>CHG0009848</t>
  </si>
  <si>
    <t>CHG0003287</t>
  </si>
  <si>
    <t>CHG0008580</t>
  </si>
  <si>
    <t>CHG0003616</t>
  </si>
  <si>
    <t>CHG0003358</t>
  </si>
  <si>
    <t>CHG0009645</t>
  </si>
  <si>
    <t>CHG0002889</t>
  </si>
  <si>
    <t>CHG0007700</t>
  </si>
  <si>
    <t>CHG0009862</t>
  </si>
  <si>
    <t>CHG0002744</t>
  </si>
  <si>
    <t>CHG000321</t>
  </si>
  <si>
    <t>CHG0004286</t>
  </si>
  <si>
    <t>CHG0002946</t>
  </si>
  <si>
    <t>CHG0007924</t>
  </si>
  <si>
    <t>CHG0006270</t>
  </si>
  <si>
    <t>CHG000667</t>
  </si>
  <si>
    <t>CHG0004994</t>
  </si>
  <si>
    <t>CHG0004756</t>
  </si>
  <si>
    <t>CHG0002061</t>
  </si>
  <si>
    <t>CHG0009077</t>
  </si>
  <si>
    <t>CHG0002834</t>
  </si>
  <si>
    <t>CHG0006879</t>
  </si>
  <si>
    <t>CHG0009635</t>
  </si>
  <si>
    <t>CHG0008087</t>
  </si>
  <si>
    <t>CHG0005518</t>
  </si>
  <si>
    <t>CHG0008973</t>
  </si>
  <si>
    <t>CHG0008051</t>
  </si>
  <si>
    <t>CHG0002352</t>
  </si>
  <si>
    <t>CHG0005976</t>
  </si>
  <si>
    <t>CHG0003170</t>
  </si>
  <si>
    <t>CHG0003525</t>
  </si>
  <si>
    <t>CHG0009590</t>
  </si>
  <si>
    <t>CHG0001140</t>
  </si>
  <si>
    <t>CHG0009678</t>
  </si>
  <si>
    <t>CHG0001395</t>
  </si>
  <si>
    <t>CHG000765</t>
  </si>
  <si>
    <t>CHG0009866</t>
  </si>
  <si>
    <t>CHG0005302</t>
  </si>
  <si>
    <t>CHG0007043</t>
  </si>
  <si>
    <t>CHG0008629</t>
  </si>
  <si>
    <t>CHG0008400</t>
  </si>
  <si>
    <t>CHG0007422</t>
  </si>
  <si>
    <t>CHG000535</t>
  </si>
  <si>
    <t>CHG0002371</t>
  </si>
  <si>
    <t>CHG0004291</t>
  </si>
  <si>
    <t>CHG0005159</t>
  </si>
  <si>
    <t>CHG00074</t>
  </si>
  <si>
    <t>CHG0005051</t>
  </si>
  <si>
    <t>CHG0006269</t>
  </si>
  <si>
    <t>CHG0009311</t>
  </si>
  <si>
    <t>CHG0005196</t>
  </si>
  <si>
    <t>CHG0009362</t>
  </si>
  <si>
    <t>CHG0005346</t>
  </si>
  <si>
    <t>CHG0002734</t>
  </si>
  <si>
    <t>CHG0008177</t>
  </si>
  <si>
    <t>CHG0005705</t>
  </si>
  <si>
    <t>CHG0009134</t>
  </si>
  <si>
    <t>CHG0002480</t>
  </si>
  <si>
    <t>CHG0003667</t>
  </si>
  <si>
    <t>CHG0003299</t>
  </si>
  <si>
    <t>CHG000837</t>
  </si>
  <si>
    <t>CHG0008475</t>
  </si>
  <si>
    <t>CHG0009</t>
  </si>
  <si>
    <t>CHG0002863</t>
  </si>
  <si>
    <t>CHG0008383</t>
  </si>
  <si>
    <t>CHG0008075</t>
  </si>
  <si>
    <t>CHG0001495</t>
  </si>
  <si>
    <t>CHG0006530</t>
  </si>
  <si>
    <t>CHG0005495</t>
  </si>
  <si>
    <t>CHG0001194</t>
  </si>
  <si>
    <t>CHG0006369</t>
  </si>
  <si>
    <t>CHG0004670</t>
  </si>
  <si>
    <t>CHG0007022</t>
  </si>
  <si>
    <t>CHG0005994</t>
  </si>
  <si>
    <t>CHG0001506</t>
  </si>
  <si>
    <t>CHG0007779</t>
  </si>
  <si>
    <t>CHG0005241</t>
  </si>
  <si>
    <t>CHG0009255</t>
  </si>
  <si>
    <t>CHG0005773</t>
  </si>
  <si>
    <t>CHG0003363</t>
  </si>
  <si>
    <t>CHG0007232</t>
  </si>
  <si>
    <t>CHG0009211</t>
  </si>
  <si>
    <t>CHG0008072</t>
  </si>
  <si>
    <t>CHG0009638</t>
  </si>
  <si>
    <t>CHG0008482</t>
  </si>
  <si>
    <t>CHG0007149</t>
  </si>
  <si>
    <t>CHG0009944</t>
  </si>
  <si>
    <t>CHG0007272</t>
  </si>
  <si>
    <t>CHG0009291</t>
  </si>
  <si>
    <t>CHG0004979</t>
  </si>
  <si>
    <t>CHG0006875</t>
  </si>
  <si>
    <t>CHG0004430</t>
  </si>
  <si>
    <t>CHG0005122</t>
  </si>
  <si>
    <t>CHG0004631</t>
  </si>
  <si>
    <t>CHG0003336</t>
  </si>
  <si>
    <t>CHG0008236</t>
  </si>
  <si>
    <t>CHG0005782</t>
  </si>
  <si>
    <t>CHG0009498</t>
  </si>
  <si>
    <t>CHG0009227</t>
  </si>
  <si>
    <t>CHG0009658</t>
  </si>
  <si>
    <t>CHG0008104</t>
  </si>
  <si>
    <t>CHG0004054</t>
  </si>
  <si>
    <t>CHG0003226</t>
  </si>
  <si>
    <t>CHG0007632</t>
  </si>
  <si>
    <t>CHG0004184</t>
  </si>
  <si>
    <t>CHG0003421</t>
  </si>
  <si>
    <t>CHG0001959</t>
  </si>
  <si>
    <t>CHG0005377</t>
  </si>
  <si>
    <t>CHG0008342</t>
  </si>
  <si>
    <t>CHG0003634</t>
  </si>
  <si>
    <t>CHG0007086</t>
  </si>
  <si>
    <t>CHG0005666</t>
  </si>
  <si>
    <t>CHG0007886</t>
  </si>
  <si>
    <t>CHG0004012</t>
  </si>
  <si>
    <t>CHG0008260</t>
  </si>
  <si>
    <t>CHG000652</t>
  </si>
  <si>
    <t>CHG000910</t>
  </si>
  <si>
    <t>CHG000370</t>
  </si>
  <si>
    <t>CHG000166</t>
  </si>
  <si>
    <t>CHG0008558</t>
  </si>
  <si>
    <t>CHG0006077</t>
  </si>
  <si>
    <t>CHG0006335</t>
  </si>
  <si>
    <t>CHG0008211</t>
  </si>
  <si>
    <t>CHG0002216</t>
  </si>
  <si>
    <t>CHG0007077</t>
  </si>
  <si>
    <t>CHG0004741</t>
  </si>
  <si>
    <t>CHG0008322</t>
  </si>
  <si>
    <t>CHG0006817</t>
  </si>
  <si>
    <t>CHG0007724</t>
  </si>
  <si>
    <t>CHG0007675</t>
  </si>
  <si>
    <t>CHG000595</t>
  </si>
  <si>
    <t>CHG0003415</t>
  </si>
  <si>
    <t>CHG0004130</t>
  </si>
  <si>
    <t>CHG0009475</t>
  </si>
  <si>
    <t>CHG000678</t>
  </si>
  <si>
    <t>CHG0006588</t>
  </si>
  <si>
    <t>CHG0001025</t>
  </si>
  <si>
    <t>CHG0004486</t>
  </si>
  <si>
    <t>CHG0005545</t>
  </si>
  <si>
    <t>CHG0004278</t>
  </si>
  <si>
    <t>CHG0003819</t>
  </si>
  <si>
    <t>CHG0006080</t>
  </si>
  <si>
    <t>CHG0008699</t>
  </si>
  <si>
    <t>CHG0003942</t>
  </si>
  <si>
    <t>CHG0003972</t>
  </si>
  <si>
    <t>CHG000699</t>
  </si>
  <si>
    <t>CHG000256</t>
  </si>
  <si>
    <t>CHG0005806</t>
  </si>
  <si>
    <t>CHG0004503</t>
  </si>
  <si>
    <t>CHG0008094</t>
  </si>
  <si>
    <t>CHG0007154</t>
  </si>
  <si>
    <t>CHG0001673</t>
  </si>
  <si>
    <t>CHG0002133</t>
  </si>
  <si>
    <t>CHG0004793</t>
  </si>
  <si>
    <t>CHG0002102</t>
  </si>
  <si>
    <t>CHG0007793</t>
  </si>
  <si>
    <t>CHG0007295</t>
  </si>
  <si>
    <t>CHG0001655</t>
  </si>
  <si>
    <t>CHG0009601</t>
  </si>
  <si>
    <t>CHG0006194</t>
  </si>
  <si>
    <t>CHG0005551</t>
  </si>
  <si>
    <t>CHG0005933</t>
  </si>
  <si>
    <t>CHG0007139</t>
  </si>
  <si>
    <t>CHG0003781</t>
  </si>
  <si>
    <t>CHG0004039</t>
  </si>
  <si>
    <t>CHG000512</t>
  </si>
  <si>
    <t>CHG0003999</t>
  </si>
  <si>
    <t>CHG0006593</t>
  </si>
  <si>
    <t>CHG0005307</t>
  </si>
  <si>
    <t>CHG0006352</t>
  </si>
  <si>
    <t>CHG0003516</t>
  </si>
  <si>
    <t>CHG000272</t>
  </si>
  <si>
    <t>CHG0008794</t>
  </si>
  <si>
    <t>CHG0007525</t>
  </si>
  <si>
    <t>CHG0006727</t>
  </si>
  <si>
    <t>CHG000238</t>
  </si>
  <si>
    <t>CHG0009251</t>
  </si>
  <si>
    <t>CHG0004373</t>
  </si>
  <si>
    <t>CHG0004705</t>
  </si>
  <si>
    <t>CHG0002507</t>
  </si>
  <si>
    <t>CHG0007125</t>
  </si>
  <si>
    <t>CHG0009888</t>
  </si>
  <si>
    <t>CHG0009031</t>
  </si>
  <si>
    <t>CHG0008036</t>
  </si>
  <si>
    <t>CHG0004936</t>
  </si>
  <si>
    <t>CHG0002502</t>
  </si>
  <si>
    <t>CHG0007830</t>
  </si>
  <si>
    <t>CHG0006391</t>
  </si>
  <si>
    <t>CHG0008947</t>
  </si>
  <si>
    <t>CHG0005970</t>
  </si>
  <si>
    <t>CHG000686</t>
  </si>
  <si>
    <t>CHG0001786</t>
  </si>
  <si>
    <t>CHG0008183</t>
  </si>
  <si>
    <t>CHG0009580</t>
  </si>
  <si>
    <t>CHG0003046</t>
  </si>
  <si>
    <t>CHG0006356</t>
  </si>
  <si>
    <t>CHG0008543</t>
  </si>
  <si>
    <t>CHG0009993</t>
  </si>
  <si>
    <t>CHG0005665</t>
  </si>
  <si>
    <t>CHG0009156</t>
  </si>
  <si>
    <t>CHG000887</t>
  </si>
  <si>
    <t>CHG0007412</t>
  </si>
  <si>
    <t>CHG0003673</t>
  </si>
  <si>
    <t>CHG000465</t>
  </si>
  <si>
    <t>CHG0006349</t>
  </si>
  <si>
    <t>CHG0005973</t>
  </si>
  <si>
    <t>CHG0009398</t>
  </si>
  <si>
    <t>CHG0003030</t>
  </si>
  <si>
    <t>CHG0002945</t>
  </si>
  <si>
    <t>CHG0008956</t>
  </si>
  <si>
    <t>CHG0008936</t>
  </si>
  <si>
    <t>CHG0004972</t>
  </si>
  <si>
    <t>CHG0002045</t>
  </si>
  <si>
    <t>CHG0003770</t>
  </si>
  <si>
    <t>CHG0002976</t>
  </si>
  <si>
    <t>CHG0009451</t>
  </si>
  <si>
    <t>CHG0006709</t>
  </si>
  <si>
    <t>CHG000486</t>
  </si>
  <si>
    <t>CHG0002027</t>
  </si>
  <si>
    <t>CHG0008217</t>
  </si>
  <si>
    <t>CHG0004534</t>
  </si>
  <si>
    <t>CHG0005597</t>
  </si>
  <si>
    <t>CHG0001412</t>
  </si>
  <si>
    <t>CHG0007259</t>
  </si>
  <si>
    <t>CHG0008063</t>
  </si>
  <si>
    <t>CHG0004878</t>
  </si>
  <si>
    <t>CHG0007867</t>
  </si>
  <si>
    <t>CHG0009570</t>
  </si>
  <si>
    <t>CHG000318</t>
  </si>
  <si>
    <t>CHG0009292</t>
  </si>
  <si>
    <t>CHG0007709</t>
  </si>
  <si>
    <t>CHG0008698</t>
  </si>
  <si>
    <t>CHG0002536</t>
  </si>
  <si>
    <t>CHG0002716</t>
  </si>
  <si>
    <t>CHG0002648</t>
  </si>
  <si>
    <t>CHG0002471</t>
  </si>
  <si>
    <t>CHG0008703</t>
  </si>
  <si>
    <t>CHG0002321</t>
  </si>
  <si>
    <t>CHG0008005</t>
  </si>
  <si>
    <t>CHG0005251</t>
  </si>
  <si>
    <t>CHG0006835</t>
  </si>
  <si>
    <t>CHG0002852</t>
  </si>
  <si>
    <t>CHG0001379</t>
  </si>
  <si>
    <t>CHG0006075</t>
  </si>
  <si>
    <t>CHG0007381</t>
  </si>
  <si>
    <t>CHG0002007</t>
  </si>
  <si>
    <t>CHG0003524</t>
  </si>
  <si>
    <t>CHG000931</t>
  </si>
  <si>
    <t>CHG0002469</t>
  </si>
  <si>
    <t>CHG0005959</t>
  </si>
  <si>
    <t>CHG0003714</t>
  </si>
  <si>
    <t>CHG0007880</t>
  </si>
  <si>
    <t>CHG0008309</t>
  </si>
  <si>
    <t>CHG0004867</t>
  </si>
  <si>
    <t>CHG0003967</t>
  </si>
  <si>
    <t>CHG0005979</t>
  </si>
  <si>
    <t>CHG0004436</t>
  </si>
  <si>
    <t>CHG0003745</t>
  </si>
  <si>
    <t>CHG0009742</t>
  </si>
  <si>
    <t>CHG0003095</t>
  </si>
  <si>
    <t>CHG0007608</t>
  </si>
  <si>
    <t>CHG0008504</t>
  </si>
  <si>
    <t>CHG0001722</t>
  </si>
  <si>
    <t>CHG0008255</t>
  </si>
  <si>
    <t>CHG0007566</t>
  </si>
  <si>
    <t>CHG0008181</t>
  </si>
  <si>
    <t>CHG0006438</t>
  </si>
  <si>
    <t>CHG0005301</t>
  </si>
  <si>
    <t>CHG0004121</t>
  </si>
  <si>
    <t>CHG0001708</t>
  </si>
  <si>
    <t>CHG0001585</t>
  </si>
  <si>
    <t>CHG0008895</t>
  </si>
  <si>
    <t>CHG0008560</t>
  </si>
  <si>
    <t>CHG0006798</t>
  </si>
  <si>
    <t>CHG0006657</t>
  </si>
  <si>
    <t>CHG0005616</t>
  </si>
  <si>
    <t>CHG0002683</t>
  </si>
  <si>
    <t>CHG0001365</t>
  </si>
  <si>
    <t>CHG0003690</t>
  </si>
  <si>
    <t>CHG0003865</t>
  </si>
  <si>
    <t>CHG0008783</t>
  </si>
  <si>
    <t>CHG0004344</t>
  </si>
  <si>
    <t>CHG0001012</t>
  </si>
  <si>
    <t>CHG0003621</t>
  </si>
  <si>
    <t>CHG0007992</t>
  </si>
  <si>
    <t>CHG0009670</t>
  </si>
  <si>
    <t>CHG0004757</t>
  </si>
  <si>
    <t>CHG0001266</t>
  </si>
  <si>
    <t>CHG000761</t>
  </si>
  <si>
    <t>CHG0004343</t>
  </si>
  <si>
    <t>CHG0007251</t>
  </si>
  <si>
    <t>CHG000642</t>
  </si>
  <si>
    <t>CHG0007212</t>
  </si>
  <si>
    <t>CHG000369</t>
  </si>
  <si>
    <t>CHG0008696</t>
  </si>
  <si>
    <t>CHG0002702</t>
  </si>
  <si>
    <t>CHG0004511</t>
  </si>
  <si>
    <t>CHG0009930</t>
  </si>
  <si>
    <t>CHG0004009</t>
  </si>
  <si>
    <t>CHG0008223</t>
  </si>
  <si>
    <t>CHG0006064</t>
  </si>
  <si>
    <t>CHG000330</t>
  </si>
  <si>
    <t>CHG0006858</t>
  </si>
  <si>
    <t>CHG0006611</t>
  </si>
  <si>
    <t>CHG0007210</t>
  </si>
  <si>
    <t>CHG0002403</t>
  </si>
  <si>
    <t>CHG0001607</t>
  </si>
  <si>
    <t>CHG0007985</t>
  </si>
  <si>
    <t>CHG0008481</t>
  </si>
  <si>
    <t>CHG0009574</t>
  </si>
  <si>
    <t>CHG0007200</t>
  </si>
  <si>
    <t>CHG0008662</t>
  </si>
  <si>
    <t>CHG0005142</t>
  </si>
  <si>
    <t>CHG0009297</t>
  </si>
  <si>
    <t>CHG00064</t>
  </si>
  <si>
    <t>CHG0007536</t>
  </si>
  <si>
    <t>CHG0003079</t>
  </si>
  <si>
    <t>CHG0002704</t>
  </si>
  <si>
    <t>CHG0008750</t>
  </si>
  <si>
    <t>CHG0002101</t>
  </si>
  <si>
    <t>CHG0004672</t>
  </si>
  <si>
    <t>CHG0008626</t>
  </si>
  <si>
    <t>CHG0002004</t>
  </si>
  <si>
    <t>CHG0005670</t>
  </si>
  <si>
    <t>CHG0005619</t>
  </si>
  <si>
    <t>CHG0001196</t>
  </si>
  <si>
    <t>CHG0004451</t>
  </si>
  <si>
    <t>CHG0006533</t>
  </si>
  <si>
    <t>CHG0003257</t>
  </si>
  <si>
    <t>CHG0007645</t>
  </si>
  <si>
    <t>CHG0004066</t>
  </si>
  <si>
    <t>CHG0006638</t>
  </si>
  <si>
    <t>CHG0008734</t>
  </si>
  <si>
    <t>CHG000423</t>
  </si>
  <si>
    <t>CHG0003918</t>
  </si>
  <si>
    <t>CHG0003851</t>
  </si>
  <si>
    <t>CHG0006982</t>
  </si>
  <si>
    <t>CHG0002419</t>
  </si>
  <si>
    <t>CHG0006240</t>
  </si>
  <si>
    <t>CHG0009917</t>
  </si>
  <si>
    <t>CHG0008189</t>
  </si>
  <si>
    <t>CHG0008596</t>
  </si>
  <si>
    <t>CHG0008129</t>
  </si>
  <si>
    <t>CHG0002769</t>
  </si>
  <si>
    <t>CHG0002624</t>
  </si>
  <si>
    <t>CHG0008364</t>
  </si>
  <si>
    <t>CHG0001992</t>
  </si>
  <si>
    <t>CHG0009041</t>
  </si>
  <si>
    <t>CHG0004365</t>
  </si>
  <si>
    <t>CHG0001286</t>
  </si>
  <si>
    <t>CHG0007669</t>
  </si>
  <si>
    <t>CHG0002623</t>
  </si>
  <si>
    <t>CHG0003016</t>
  </si>
  <si>
    <t>CHG0003086</t>
  </si>
  <si>
    <t>CHG0005050</t>
  </si>
  <si>
    <t>CHG0002824</t>
  </si>
  <si>
    <t>CHG0009286</t>
  </si>
  <si>
    <t>CHG0004071</t>
  </si>
  <si>
    <t>CHG0005783</t>
  </si>
  <si>
    <t>CHG0003167</t>
  </si>
  <si>
    <t>CHG0008214</t>
  </si>
  <si>
    <t>CHG0004945</t>
  </si>
  <si>
    <t>CHG0008848</t>
  </si>
  <si>
    <t>CHG0002235</t>
  </si>
  <si>
    <t>CHG0002804</t>
  </si>
  <si>
    <t>CHG000520</t>
  </si>
  <si>
    <t>CHG0005272</t>
  </si>
  <si>
    <t>CHG0009871</t>
  </si>
  <si>
    <t>CHG0003754</t>
  </si>
  <si>
    <t>CHG0008732</t>
  </si>
  <si>
    <t>CHG0006059</t>
  </si>
  <si>
    <t>CHG0008761</t>
  </si>
  <si>
    <t>CHG0008397</t>
  </si>
  <si>
    <t>CHG0003153</t>
  </si>
  <si>
    <t>CHG000710</t>
  </si>
  <si>
    <t>CHG0004743</t>
  </si>
  <si>
    <t>CHG0008953</t>
  </si>
  <si>
    <t>CHG000100</t>
  </si>
  <si>
    <t>CHG0005674</t>
  </si>
  <si>
    <t>CHG0006486</t>
  </si>
  <si>
    <t>CHG0008830</t>
  </si>
  <si>
    <t>CHG0004799</t>
  </si>
  <si>
    <t>CHG000408</t>
  </si>
  <si>
    <t>CHG0006050</t>
  </si>
  <si>
    <t>CHG0009895</t>
  </si>
  <si>
    <t>CHG0005908</t>
  </si>
  <si>
    <t>CHG0009222</t>
  </si>
  <si>
    <t>CHG0001736</t>
  </si>
  <si>
    <t>CHG0002381</t>
  </si>
  <si>
    <t>CHG0003108</t>
  </si>
  <si>
    <t>CHG000367</t>
  </si>
  <si>
    <t>CHG0003359</t>
  </si>
  <si>
    <t>CHG0002850</t>
  </si>
  <si>
    <t>CHG0003922</t>
  </si>
  <si>
    <t>CHG0007745</t>
  </si>
  <si>
    <t>CHG0001538</t>
  </si>
  <si>
    <t>CHG0006788</t>
  </si>
  <si>
    <t>CHG0003470</t>
  </si>
  <si>
    <t>CHG0007045</t>
  </si>
  <si>
    <t>CHG0001503</t>
  </si>
  <si>
    <t>CHG0009444</t>
  </si>
  <si>
    <t>CHG0004887</t>
  </si>
  <si>
    <t>CHG0003632</t>
  </si>
  <si>
    <t>CHG0001183</t>
  </si>
  <si>
    <t>CHG0004569</t>
  </si>
  <si>
    <t>CHG00059</t>
  </si>
  <si>
    <t>CHG0001812</t>
  </si>
  <si>
    <t>CHG0007092</t>
  </si>
  <si>
    <t>CHG0003666</t>
  </si>
  <si>
    <t>CHG000425</t>
  </si>
  <si>
    <t>CHG0008148</t>
  </si>
  <si>
    <t>CHG0004135</t>
  </si>
  <si>
    <t>CHG0006320</t>
  </si>
  <si>
    <t>CHG0009382</t>
  </si>
  <si>
    <t>CHG0008435</t>
  </si>
  <si>
    <t>CHG0004033</t>
  </si>
  <si>
    <t>CHG0002644</t>
  </si>
  <si>
    <t>CHG000453</t>
  </si>
  <si>
    <t>CHG0001838</t>
  </si>
  <si>
    <t>CHG0007732</t>
  </si>
  <si>
    <t>CHG0006470</t>
  </si>
  <si>
    <t>CHG0007170</t>
  </si>
  <si>
    <t>CHG0008399</t>
  </si>
  <si>
    <t>CHG0008356</t>
  </si>
  <si>
    <t>CHG0003584</t>
  </si>
  <si>
    <t>CHG0004212</t>
  </si>
  <si>
    <t>CHG0006797</t>
  </si>
  <si>
    <t>CHG0009940</t>
  </si>
  <si>
    <t>CHG0009882</t>
  </si>
  <si>
    <t>CHG0002199</t>
  </si>
  <si>
    <t>CHG0007998</t>
  </si>
  <si>
    <t>CHG000871</t>
  </si>
  <si>
    <t>CHG0003040</t>
  </si>
  <si>
    <t>CHG000189</t>
  </si>
  <si>
    <t>CHG000650</t>
  </si>
  <si>
    <t>CHG0002120</t>
  </si>
  <si>
    <t>CHG0005815</t>
  </si>
  <si>
    <t>CHG0005999</t>
  </si>
  <si>
    <t>CHG0009726</t>
  </si>
  <si>
    <t>CHG000427</t>
  </si>
  <si>
    <t>CHG0001891</t>
  </si>
  <si>
    <t>CHG0006163</t>
  </si>
  <si>
    <t>CHG000680</t>
  </si>
  <si>
    <t>CHG0002609</t>
  </si>
  <si>
    <t>CHG0004620</t>
  </si>
  <si>
    <t>CHG00019</t>
  </si>
  <si>
    <t>CHG0001744</t>
  </si>
  <si>
    <t>CHG000269</t>
  </si>
  <si>
    <t>CHG0006914</t>
  </si>
  <si>
    <t>CHG0001306</t>
  </si>
  <si>
    <t>CHG0002929</t>
  </si>
  <si>
    <t>CHG0004321</t>
  </si>
  <si>
    <t>CHG0008156</t>
  </si>
  <si>
    <t>CHG000767</t>
  </si>
  <si>
    <t>CHG0003991</t>
  </si>
  <si>
    <t>CHG0001733</t>
  </si>
  <si>
    <t>CHG0006289</t>
  </si>
  <si>
    <t>CHG0009345</t>
  </si>
  <si>
    <t>CHG0008601</t>
  </si>
  <si>
    <t>CHG0005181</t>
  </si>
  <si>
    <t>CHG0001122</t>
  </si>
  <si>
    <t>CHG0007506</t>
  </si>
  <si>
    <t>CHG0007926</t>
  </si>
  <si>
    <t>CHG0004905</t>
  </si>
  <si>
    <t>CHG0009090</t>
  </si>
  <si>
    <t>CHG0005303</t>
  </si>
  <si>
    <t>CHG0006747</t>
  </si>
  <si>
    <t>CHG0003128</t>
  </si>
  <si>
    <t>CHG000968</t>
  </si>
  <si>
    <t>CHG0001691</t>
  </si>
  <si>
    <t>CHG0003456</t>
  </si>
  <si>
    <t>CHG0007625</t>
  </si>
  <si>
    <t>CHG0009356</t>
  </si>
  <si>
    <t>CHG0008134</t>
  </si>
  <si>
    <t>CHG0009235</t>
  </si>
  <si>
    <t>CHG0007211</t>
  </si>
  <si>
    <t>CHG0007157</t>
  </si>
  <si>
    <t>CHG000712</t>
  </si>
  <si>
    <t>CHG0008152</t>
  </si>
  <si>
    <t>CHG000639</t>
  </si>
  <si>
    <t>CHG000204</t>
  </si>
  <si>
    <t>CHG000619</t>
  </si>
  <si>
    <t>CHG0005213</t>
  </si>
  <si>
    <t>CHG0008093</t>
  </si>
  <si>
    <t>CHG0005043</t>
  </si>
  <si>
    <t>CHG0001797</t>
  </si>
  <si>
    <t>CHG0005441</t>
  </si>
  <si>
    <t>CHG0006539</t>
  </si>
  <si>
    <t>CHG000801</t>
  </si>
  <si>
    <t>CHG0002367</t>
  </si>
  <si>
    <t>CHG0002950</t>
  </si>
  <si>
    <t>CHG0001342</t>
  </si>
  <si>
    <t>CHG0005305</t>
  </si>
  <si>
    <t>CHG0006568</t>
  </si>
  <si>
    <t>CHG0008767</t>
  </si>
  <si>
    <t>CHG0002544</t>
  </si>
  <si>
    <t>CHG0007121</t>
  </si>
  <si>
    <t>CHG0004000</t>
  </si>
  <si>
    <t>CHG0006614</t>
  </si>
  <si>
    <t>CHG0003298</t>
  </si>
  <si>
    <t>CHG0004226</t>
  </si>
  <si>
    <t>CHG0004627</t>
  </si>
  <si>
    <t>CHG0003224</t>
  </si>
  <si>
    <t>CHG0002332</t>
  </si>
  <si>
    <t>CHG0003075</t>
  </si>
  <si>
    <t>CHG000811</t>
  </si>
  <si>
    <t>CHG0004924</t>
  </si>
  <si>
    <t>CHG0004460</t>
  </si>
  <si>
    <t>CHG0003341</t>
  </si>
  <si>
    <t>CHG0007607</t>
  </si>
  <si>
    <t>CHG0004208</t>
  </si>
  <si>
    <t>CHG0003784</t>
  </si>
  <si>
    <t>CHG0002170</t>
  </si>
  <si>
    <t>CHG0003833</t>
  </si>
  <si>
    <t>CHG0008438</t>
  </si>
  <si>
    <t>CHG0005479</t>
  </si>
  <si>
    <t>CHG0001810</t>
  </si>
  <si>
    <t>CHG0007093</t>
  </si>
  <si>
    <t>CHG000365</t>
  </si>
  <si>
    <t>CHG0009186</t>
  </si>
  <si>
    <t>CHG0006716</t>
  </si>
  <si>
    <t>CHG0006100</t>
  </si>
  <si>
    <t>CHG0009129</t>
  </si>
  <si>
    <t>CHG000744</t>
  </si>
  <si>
    <t>CHG0009347</t>
  </si>
  <si>
    <t>CHG0002106</t>
  </si>
  <si>
    <t>CHG0005911</t>
  </si>
  <si>
    <t>CHG0002760</t>
  </si>
  <si>
    <t>CHG0007760</t>
  </si>
  <si>
    <t>CHG0001737</t>
  </si>
  <si>
    <t>CHG000218</t>
  </si>
  <si>
    <t>CHG0005573</t>
  </si>
  <si>
    <t>CHG0007919</t>
  </si>
  <si>
    <t>CHG0004104</t>
  </si>
  <si>
    <t>CHG000827</t>
  </si>
  <si>
    <t>CHG0007103</t>
  </si>
  <si>
    <t>CHG0001327</t>
  </si>
  <si>
    <t>CHG0001338</t>
  </si>
  <si>
    <t>CHG0006712</t>
  </si>
  <si>
    <t>CHG0006192</t>
  </si>
  <si>
    <t>CHG0005723</t>
  </si>
  <si>
    <t>CHG0009755</t>
  </si>
  <si>
    <t>CHG0003087</t>
  </si>
  <si>
    <t>CHG0008914</t>
  </si>
  <si>
    <t>CHG0007925</t>
  </si>
  <si>
    <t>CHG0007842</t>
  </si>
  <si>
    <t>CHG0005469</t>
  </si>
  <si>
    <t>CHG0002139</t>
  </si>
  <si>
    <t>CHG0007195</t>
  </si>
  <si>
    <t>CHG0001077</t>
  </si>
  <si>
    <t>CHG0001847</t>
  </si>
  <si>
    <t>CHG0003530</t>
  </si>
  <si>
    <t>CHG0008073</t>
  </si>
  <si>
    <t>CHG0009482</t>
  </si>
  <si>
    <t>CHG0004515</t>
  </si>
  <si>
    <t>CHG0003444</t>
  </si>
  <si>
    <t>CHG0002674</t>
  </si>
  <si>
    <t>CHG0002741</t>
  </si>
  <si>
    <t>CHG0001225</t>
  </si>
  <si>
    <t>CHG0001738</t>
  </si>
  <si>
    <t>CHG0003425</t>
  </si>
  <si>
    <t>CHG0005881</t>
  </si>
  <si>
    <t>CHG0009137</t>
  </si>
  <si>
    <t>CHG000632</t>
  </si>
  <si>
    <t>CHG0008887</t>
  </si>
  <si>
    <t>CHG0002533</t>
  </si>
  <si>
    <t>CHG0006888</t>
  </si>
  <si>
    <t>CHG0008365</t>
  </si>
  <si>
    <t>CHG0007716</t>
  </si>
  <si>
    <t>CHG0005332</t>
  </si>
  <si>
    <t>CHG0001789</t>
  </si>
  <si>
    <t>CHG0003828</t>
  </si>
  <si>
    <t>CHG0008966</t>
  </si>
  <si>
    <t>CHG0001434</t>
  </si>
  <si>
    <t>CHG0007646</t>
  </si>
  <si>
    <t>CHG000165</t>
  </si>
  <si>
    <t>CHG0004185</t>
  </si>
  <si>
    <t>CHG0002776</t>
  </si>
  <si>
    <t>CHG0007966</t>
  </si>
  <si>
    <t>CHG0001340</t>
  </si>
  <si>
    <t>CHG000653</t>
  </si>
  <si>
    <t>CHG0004109</t>
  </si>
  <si>
    <t>CHG0002150</t>
  </si>
  <si>
    <t>CHG0002839</t>
  </si>
  <si>
    <t>CHG0001085</t>
  </si>
  <si>
    <t>CHG0003791</t>
  </si>
  <si>
    <t>CHG0005234</t>
  </si>
  <si>
    <t>CHG0002116</t>
  </si>
  <si>
    <t>CHG0007913</t>
  </si>
  <si>
    <t>CHG0007317</t>
  </si>
  <si>
    <t>CHG0005569</t>
  </si>
  <si>
    <t>CHG0002015</t>
  </si>
  <si>
    <t>CHG0007991</t>
  </si>
  <si>
    <t>CHG0009100</t>
  </si>
  <si>
    <t>CHG0002773</t>
  </si>
  <si>
    <t>CHG0007399</t>
  </si>
  <si>
    <t>CHG0008587</t>
  </si>
  <si>
    <t>CHG0003478</t>
  </si>
  <si>
    <t>CHG0007100</t>
  </si>
  <si>
    <t>CHG0007864</t>
  </si>
  <si>
    <t>CHG0002914</t>
  </si>
  <si>
    <t>CHG0009845</t>
  </si>
  <si>
    <t>CHG0003651</t>
  </si>
  <si>
    <t>CHG0004505</t>
  </si>
  <si>
    <t>CHG0003335</t>
  </si>
  <si>
    <t>CHG0004063</t>
  </si>
  <si>
    <t>CHG0002285</t>
  </si>
  <si>
    <t>CHG0006843</t>
  </si>
  <si>
    <t>CHG0005399</t>
  </si>
  <si>
    <t>CHG0009135</t>
  </si>
  <si>
    <t>CHG0009950</t>
  </si>
  <si>
    <t>CHG0003077</t>
  </si>
  <si>
    <t>CHG0006772</t>
  </si>
  <si>
    <t>CHG0002568</t>
  </si>
  <si>
    <t>CHG0004497</t>
  </si>
  <si>
    <t>CHG0004563</t>
  </si>
  <si>
    <t>CHG0009602</t>
  </si>
  <si>
    <t>CHG00029</t>
  </si>
  <si>
    <t>CHG0002598</t>
  </si>
  <si>
    <t>CHG0006917</t>
  </si>
  <si>
    <t>CHG0001311</t>
  </si>
  <si>
    <t>CHG0008440</t>
  </si>
  <si>
    <t>CHG000634</t>
  </si>
  <si>
    <t>CHG0007375</t>
  </si>
  <si>
    <t>CHG0003150</t>
  </si>
  <si>
    <t>CHG0004586</t>
  </si>
  <si>
    <t>CHG0007046</t>
  </si>
  <si>
    <t>CHG000555</t>
  </si>
  <si>
    <t>CHG0009531</t>
  </si>
  <si>
    <t>CHG000888</t>
  </si>
  <si>
    <t>CHG0007017</t>
  </si>
  <si>
    <t>CHG0007364</t>
  </si>
  <si>
    <t>CHG0003033</t>
  </si>
  <si>
    <t>CHG000460</t>
  </si>
  <si>
    <t>CHG0003629</t>
  </si>
  <si>
    <t>CHG0009793</t>
  </si>
  <si>
    <t>CHG0003678</t>
  </si>
  <si>
    <t>CHG0007679</t>
  </si>
  <si>
    <t>CHG0009151</t>
  </si>
  <si>
    <t>CHG0007839</t>
  </si>
  <si>
    <t>CHG0003486</t>
  </si>
  <si>
    <t>CHG0008778</t>
  </si>
  <si>
    <t>CHG0005758</t>
  </si>
  <si>
    <t>CHG0006514</t>
  </si>
  <si>
    <t>CHG0008517</t>
  </si>
  <si>
    <t>CHG0003360</t>
  </si>
  <si>
    <t>CHG0006803</t>
  </si>
  <si>
    <t>CHG0001748</t>
  </si>
  <si>
    <t>CHG0001880</t>
  </si>
  <si>
    <t>CHG0004858</t>
  </si>
  <si>
    <t>CHG0004990</t>
  </si>
  <si>
    <t>CHG0004701</t>
  </si>
  <si>
    <t>CHG0003424</t>
  </si>
  <si>
    <t>CHG0003242</t>
  </si>
  <si>
    <t>CHG0009818</t>
  </si>
  <si>
    <t>CHG0009945</t>
  </si>
  <si>
    <t>CHG0004524</t>
  </si>
  <si>
    <t>CHG0007639</t>
  </si>
  <si>
    <t>CHG0006867</t>
  </si>
  <si>
    <t>CHG000590</t>
  </si>
  <si>
    <t>CHG0001083</t>
  </si>
  <si>
    <t>CHG0001022</t>
  </si>
  <si>
    <t>CHG0008817</t>
  </si>
  <si>
    <t>CHG0006316</t>
  </si>
  <si>
    <t>CHG0003154</t>
  </si>
  <si>
    <t>CHG0006381</t>
  </si>
  <si>
    <t>CHG0008531</t>
  </si>
  <si>
    <t>CHG0008808</t>
  </si>
  <si>
    <t>CHG0005460</t>
  </si>
  <si>
    <t>CHG0004160</t>
  </si>
  <si>
    <t>CHG0005490</t>
  </si>
  <si>
    <t>CHG0005358</t>
  </si>
  <si>
    <t>CHG0008219</t>
  </si>
  <si>
    <t>CHG0008230</t>
  </si>
  <si>
    <t>CHG0008968</t>
  </si>
  <si>
    <t>CHG0003931</t>
  </si>
  <si>
    <t>CHG0006988</t>
  </si>
  <si>
    <t>CHG0009492</t>
  </si>
  <si>
    <t>CHG0005128</t>
  </si>
  <si>
    <t>CHG0002129</t>
  </si>
  <si>
    <t>CHG0006999</t>
  </si>
  <si>
    <t>CHG0007508</t>
  </si>
  <si>
    <t>CHG0007304</t>
  </si>
  <si>
    <t>CHG0007290</t>
  </si>
  <si>
    <t>CHG0009784</t>
  </si>
  <si>
    <t>CHG0009999</t>
  </si>
  <si>
    <t>CHG0003560</t>
  </si>
  <si>
    <t>CHG0008355</t>
  </si>
  <si>
    <t>CHG0006108</t>
  </si>
  <si>
    <t>CHG0001938</t>
  </si>
  <si>
    <t>CHG0006453</t>
  </si>
  <si>
    <t>CHG0009806</t>
  </si>
  <si>
    <t>CHG0001972</t>
  </si>
  <si>
    <t>CHG0009569</t>
  </si>
  <si>
    <t>CHG0004885</t>
  </si>
  <si>
    <t>CHG0002711</t>
  </si>
  <si>
    <t>CHG0001180</t>
  </si>
  <si>
    <t>CHG0008100</t>
  </si>
  <si>
    <t>CHG000324</t>
  </si>
  <si>
    <t>CHG0002218</t>
  </si>
  <si>
    <t>CHG0003038</t>
  </si>
  <si>
    <t>CHG0004625</t>
  </si>
  <si>
    <t>CHG0007441</t>
  </si>
  <si>
    <t>CHG0009714</t>
  </si>
  <si>
    <t>CHG0008561</t>
  </si>
  <si>
    <t>CHG0001420</t>
  </si>
  <si>
    <t>CHG0005167</t>
  </si>
  <si>
    <t>CHG0008816</t>
  </si>
  <si>
    <t>CHG0003248</t>
  </si>
  <si>
    <t>CHG0001246</t>
  </si>
  <si>
    <t>CHG0005442</t>
  </si>
  <si>
    <t>CHG0006346</t>
  </si>
  <si>
    <t>CHG0005677</t>
  </si>
  <si>
    <t>CHG0005895</t>
  </si>
  <si>
    <t>CHG0004665</t>
  </si>
  <si>
    <t>CHG0006822</t>
  </si>
  <si>
    <t>CHG0003251</t>
  </si>
  <si>
    <t>CHG0004812</t>
  </si>
  <si>
    <t>CHG0006755</t>
  </si>
  <si>
    <t>CHG000582</t>
  </si>
  <si>
    <t>CHG0004968</t>
  </si>
  <si>
    <t>CHG000730</t>
  </si>
  <si>
    <t>CHG0005851</t>
  </si>
  <si>
    <t>CHG0006859</t>
  </si>
  <si>
    <t>CHG0007462</t>
  </si>
  <si>
    <t>CHG0002096</t>
  </si>
  <si>
    <t>CHG0008562</t>
  </si>
  <si>
    <t>CHG000158</t>
  </si>
  <si>
    <t>CHG0003886</t>
  </si>
  <si>
    <t>CHG0002746</t>
  </si>
  <si>
    <t>CHG0007369</t>
  </si>
  <si>
    <t>CHG0006097</t>
  </si>
  <si>
    <t>CHG0003653</t>
  </si>
  <si>
    <t>CHG0003188</t>
  </si>
  <si>
    <t>CHG0005926</t>
  </si>
  <si>
    <t>CHG0009563</t>
  </si>
  <si>
    <t>CHG0001918</t>
  </si>
  <si>
    <t>CHG0005309</t>
  </si>
  <si>
    <t>CHG0004913</t>
  </si>
  <si>
    <t>CHG0001605</t>
  </si>
  <si>
    <t>CHG0007672</t>
  </si>
  <si>
    <t>CHG0006408</t>
  </si>
  <si>
    <t>CHG0002814</t>
  </si>
  <si>
    <t>CHG0002706</t>
  </si>
  <si>
    <t>CHG000354</t>
  </si>
  <si>
    <t>CHG0005826</t>
  </si>
  <si>
    <t>CHG0007595</t>
  </si>
  <si>
    <t>CHG000706</t>
  </si>
  <si>
    <t>CHG0003545</t>
  </si>
  <si>
    <t>CHG0002593</t>
  </si>
  <si>
    <t>CHG0007285</t>
  </si>
  <si>
    <t>CHG0004392</t>
  </si>
  <si>
    <t>CHG0008187</t>
  </si>
  <si>
    <t>CHG0002831</t>
  </si>
  <si>
    <t>CHG0005992</t>
  </si>
  <si>
    <t>CHG0003765</t>
  </si>
  <si>
    <t>CHG0003992</t>
  </si>
  <si>
    <t>CHG0009225</t>
  </si>
  <si>
    <t>CHG0001245</t>
  </si>
  <si>
    <t>CHG000545</t>
  </si>
  <si>
    <t>CHG0007970</t>
  </si>
  <si>
    <t>CHG0006759</t>
  </si>
  <si>
    <t>CHG0005672</t>
  </si>
  <si>
    <t>CHG000297</t>
  </si>
  <si>
    <t>CHG0001842</t>
  </si>
  <si>
    <t>CHG0001502</t>
  </si>
  <si>
    <t>CHG0009879</t>
  </si>
  <si>
    <t>CHG000402</t>
  </si>
  <si>
    <t>CHG0005889</t>
  </si>
  <si>
    <t>CHG0009473</t>
  </si>
  <si>
    <t>CHG0009532</t>
  </si>
  <si>
    <t>CHG0009711</t>
  </si>
  <si>
    <t>CHG000769</t>
  </si>
  <si>
    <t>CHG0008018</t>
  </si>
  <si>
    <t>CHG0004192</t>
  </si>
  <si>
    <t>CHG0004752</t>
  </si>
  <si>
    <t>CHG0007250</t>
  </si>
  <si>
    <t>CHG0009293</t>
  </si>
  <si>
    <t>CHG0008186</t>
  </si>
  <si>
    <t>CHG0009316</t>
  </si>
  <si>
    <t>CHG0005587</t>
  </si>
  <si>
    <t>CHG0003901</t>
  </si>
  <si>
    <t>CHG0006808</t>
  </si>
  <si>
    <t>CHG0007800</t>
  </si>
  <si>
    <t>CHG0006002</t>
  </si>
  <si>
    <t>CHG0006288</t>
  </si>
  <si>
    <t>CHG0006628</t>
  </si>
  <si>
    <t>CHG0009220</t>
  </si>
  <si>
    <t>CHG0004409</t>
  </si>
  <si>
    <t>CHG0006683</t>
  </si>
  <si>
    <t>CHG0005526</t>
  </si>
  <si>
    <t>CHG0008451</t>
  </si>
  <si>
    <t>CHG0003436</t>
  </si>
  <si>
    <t>CHG0006652</t>
  </si>
  <si>
    <t>CHG0007824</t>
  </si>
  <si>
    <t>CHG0002087</t>
  </si>
  <si>
    <t>CHG0007384</t>
  </si>
  <si>
    <t>CHG0001791</t>
  </si>
  <si>
    <t>CHG0007696</t>
  </si>
  <si>
    <t>CHG0003538</t>
  </si>
  <si>
    <t>CHG0005481</t>
  </si>
  <si>
    <t>CHG0002187</t>
  </si>
  <si>
    <t>CHG0005899</t>
  </si>
  <si>
    <t>CHG0008641</t>
  </si>
  <si>
    <t>CHG0005080</t>
  </si>
  <si>
    <t>CHG0003523</t>
  </si>
  <si>
    <t>CHG0007565</t>
  </si>
  <si>
    <t>CHG0001108</t>
  </si>
  <si>
    <t>CHG0005351</t>
  </si>
  <si>
    <t>CHG0005236</t>
  </si>
  <si>
    <t>CHG0008192</t>
  </si>
  <si>
    <t>CHG000396</t>
  </si>
  <si>
    <t>CHG0008582</t>
  </si>
  <si>
    <t>CHG0006953</t>
  </si>
  <si>
    <t>CHG0001474</t>
  </si>
  <si>
    <t>CHG0006896</t>
  </si>
  <si>
    <t>CHG0007689</t>
  </si>
  <si>
    <t>CHG0007116</t>
  </si>
  <si>
    <t>CHG0008824</t>
  </si>
  <si>
    <t>CHG0002958</t>
  </si>
  <si>
    <t>CHG0005320</t>
  </si>
  <si>
    <t>CHG0001546</t>
  </si>
  <si>
    <t>CHG0008017</t>
  </si>
  <si>
    <t>CHG0007668</t>
  </si>
  <si>
    <t>CHG0008324</t>
  </si>
  <si>
    <t>CHG0001921</t>
  </si>
  <si>
    <t>CHG0001019</t>
  </si>
  <si>
    <t>CHG0003915</t>
  </si>
  <si>
    <t>CHG000783</t>
  </si>
  <si>
    <t>CHG0005084</t>
  </si>
  <si>
    <t>CHG0008273</t>
  </si>
  <si>
    <t>CHG0004368</t>
  </si>
  <si>
    <t>CHG0006005</t>
  </si>
  <si>
    <t>CHG0006501</t>
  </si>
  <si>
    <t>CHG0007952</t>
  </si>
  <si>
    <t>CHG0002213</t>
  </si>
  <si>
    <t>CHG0001112</t>
  </si>
  <si>
    <t>CHG0005412</t>
  </si>
  <si>
    <t>CHG000159</t>
  </si>
  <si>
    <t>CHG0008155</t>
  </si>
  <si>
    <t>CHG0003062</t>
  </si>
  <si>
    <t>CHG0008458</t>
  </si>
  <si>
    <t>CHG0002323</t>
  </si>
  <si>
    <t>CHG0006367</t>
  </si>
  <si>
    <t>CHG0007275</t>
  </si>
  <si>
    <t>CHG0003841</t>
  </si>
  <si>
    <t>CHG0005734</t>
  </si>
  <si>
    <t>CHG000996</t>
  </si>
  <si>
    <t>CHG0004199</t>
  </si>
  <si>
    <t>CHG0007362</t>
  </si>
  <si>
    <t>CHG0006449</t>
  </si>
  <si>
    <t>CHG0006527</t>
  </si>
  <si>
    <t>CHG0008278</t>
  </si>
  <si>
    <t>CHG0002516</t>
  </si>
  <si>
    <t>CHG0001304</t>
  </si>
  <si>
    <t>CHG0005701</t>
  </si>
  <si>
    <t>CHG000983</t>
  </si>
  <si>
    <t>CHG0003662</t>
  </si>
  <si>
    <t>CHG0003110</t>
  </si>
  <si>
    <t>CHG0007837</t>
  </si>
  <si>
    <t>CHG0008060</t>
  </si>
  <si>
    <t>CHG0005708</t>
  </si>
  <si>
    <t>CHG0006547</t>
  </si>
  <si>
    <t>CHG0001578</t>
  </si>
  <si>
    <t>CHG0007245</t>
  </si>
  <si>
    <t>CHG000220</t>
  </si>
  <si>
    <t>CHG0001189</t>
  </si>
  <si>
    <t>CHG0003007</t>
  </si>
  <si>
    <t>CHG0008287</t>
  </si>
  <si>
    <t>CHG0008903</t>
  </si>
  <si>
    <t>CHG0009119</t>
  </si>
  <si>
    <t>CHG0006948</t>
  </si>
  <si>
    <t>CHG0004225</t>
  </si>
  <si>
    <t>CHG0003891</t>
  </si>
  <si>
    <t>CHG0004823</t>
  </si>
  <si>
    <t>CHG0006505</t>
  </si>
  <si>
    <t>CHG0001864</t>
  </si>
  <si>
    <t>CHG0003093</t>
  </si>
  <si>
    <t>CHG0008522</t>
  </si>
  <si>
    <t>CHG0002134</t>
  </si>
  <si>
    <t>CHG0005985</t>
  </si>
  <si>
    <t>CHG0009160</t>
  </si>
  <si>
    <t>CHG0006382</t>
  </si>
  <si>
    <t>CHG0006677</t>
  </si>
  <si>
    <t>CHG0002567</t>
  </si>
  <si>
    <t>CHG0009996</t>
  </si>
  <si>
    <t>CHG0001833</t>
  </si>
  <si>
    <t>CHG0002243</t>
  </si>
  <si>
    <t>CHG0005840</t>
  </si>
  <si>
    <t>CHG0008347</t>
  </si>
  <si>
    <t>CHG000345</t>
  </si>
  <si>
    <t>CHG0007109</t>
  </si>
  <si>
    <t>CHG0007292</t>
  </si>
  <si>
    <t>CHG000434</t>
  </si>
  <si>
    <t>CHG0008280</t>
  </si>
  <si>
    <t>CHG0009143</t>
  </si>
  <si>
    <t>CHG0008049</t>
  </si>
  <si>
    <t>CHG0009785</t>
  </si>
  <si>
    <t>CHG000259</t>
  </si>
  <si>
    <t>CHG0004413</t>
  </si>
  <si>
    <t>CHG0001283</t>
  </si>
  <si>
    <t>CHG0005591</t>
  </si>
  <si>
    <t>CHG000770</t>
  </si>
  <si>
    <t>CHG0008844</t>
  </si>
  <si>
    <t>CHG0009731</t>
  </si>
  <si>
    <t>CHG0004378</t>
  </si>
  <si>
    <t>CHG0008453</t>
  </si>
  <si>
    <t>CHG000386</t>
  </si>
  <si>
    <t>CHG00097</t>
  </si>
  <si>
    <t>CHG0001835</t>
  </si>
  <si>
    <t>CHG0008890</t>
  </si>
  <si>
    <t>CHG0007654</t>
  </si>
  <si>
    <t>CHG0009703</t>
  </si>
  <si>
    <t>CHG0005059</t>
  </si>
  <si>
    <t>CHG0001303</t>
  </si>
  <si>
    <t>CHG0002527</t>
  </si>
  <si>
    <t>CHG0009261</t>
  </si>
  <si>
    <t>CHG0004114</t>
  </si>
  <si>
    <t>CHG0005019</t>
  </si>
  <si>
    <t>CHG0003645</t>
  </si>
  <si>
    <t>CHG0002551</t>
  </si>
  <si>
    <t>CHG0008445</t>
  </si>
  <si>
    <t>CHG0009191</t>
  </si>
  <si>
    <t>CHG0005363</t>
  </si>
  <si>
    <t>CHG0008290</t>
  </si>
  <si>
    <t>CHG0003825</t>
  </si>
  <si>
    <t>CHG0003438</t>
  </si>
  <si>
    <t>CHG0006735</t>
  </si>
  <si>
    <t>CHG0004159</t>
  </si>
  <si>
    <t>CHG0003426</t>
  </si>
  <si>
    <t>CHG0007463</t>
  </si>
  <si>
    <t>CHG0006158</t>
  </si>
  <si>
    <t>CHG000630</t>
  </si>
  <si>
    <t>CHG0009932</t>
  </si>
  <si>
    <t>CHG0007119</t>
  </si>
  <si>
    <t>CHG0002788</t>
  </si>
  <si>
    <t>CHG0003268</t>
  </si>
  <si>
    <t>CHG0001906</t>
  </si>
  <si>
    <t>CHG0001852</t>
  </si>
  <si>
    <t>CHG0004473</t>
  </si>
  <si>
    <t>CHG0001151</t>
  </si>
  <si>
    <t>CHG0009526</t>
  </si>
  <si>
    <t>CHG0003623</t>
  </si>
  <si>
    <t>CHG0003896</t>
  </si>
  <si>
    <t>CHG0008999</t>
  </si>
  <si>
    <t>CHG0008312</t>
  </si>
  <si>
    <t>CHG0008055</t>
  </si>
  <si>
    <t>CHG000368</t>
  </si>
  <si>
    <t>CHG0005949</t>
  </si>
  <si>
    <t>CHG0003214</t>
  </si>
  <si>
    <t>CHG0007653</t>
  </si>
  <si>
    <t>CHG0003691</t>
  </si>
  <si>
    <t>CHG0007374</t>
  </si>
  <si>
    <t>CHG0003743</t>
  </si>
  <si>
    <t>CHG0006573</t>
  </si>
  <si>
    <t>CHG0002225</t>
  </si>
  <si>
    <t>CHG0008731</t>
  </si>
  <si>
    <t>CHG0009073</t>
  </si>
  <si>
    <t>CHG0006325</t>
  </si>
  <si>
    <t>CHG0009557</t>
  </si>
  <si>
    <t>CHG0001693</t>
  </si>
  <si>
    <t>CHG0005381</t>
  </si>
  <si>
    <t>CHG0002305</t>
  </si>
  <si>
    <t>CHG0009654</t>
  </si>
  <si>
    <t>CHG0002017</t>
  </si>
  <si>
    <t>CHG0005223</t>
  </si>
  <si>
    <t>CHG0003624</t>
  </si>
  <si>
    <t>CHG0001468</t>
  </si>
  <si>
    <t>CHG0008441</t>
  </si>
  <si>
    <t>CHG0008447</t>
  </si>
  <si>
    <t>CHG0001865</t>
  </si>
  <si>
    <t>CHG0005103</t>
  </si>
  <si>
    <t>CHG0005062</t>
  </si>
  <si>
    <t>CHG0009667</t>
  </si>
  <si>
    <t>CHG0007819</t>
  </si>
  <si>
    <t>CHG0003747</t>
  </si>
  <si>
    <t>CHG0009110</t>
  </si>
  <si>
    <t>CHG0008269</t>
  </si>
  <si>
    <t>CHG000505</t>
  </si>
  <si>
    <t>CHG000905</t>
  </si>
  <si>
    <t>CHG0001916</t>
  </si>
  <si>
    <t>CHG000773</t>
  </si>
  <si>
    <t>CHG0004819</t>
  </si>
  <si>
    <t>CHG0005836</t>
  </si>
  <si>
    <t>CHG0003010</t>
  </si>
  <si>
    <t>CHG0009672</t>
  </si>
  <si>
    <t>CHG0001511</t>
  </si>
  <si>
    <t>CHG000570</t>
  </si>
  <si>
    <t>CHG0003332</t>
  </si>
  <si>
    <t>CHG0002901</t>
  </si>
  <si>
    <t>CHG0002535</t>
  </si>
  <si>
    <t>CHG000749</t>
  </si>
  <si>
    <t>CHG0003032</t>
  </si>
  <si>
    <t>CHG0003835</t>
  </si>
  <si>
    <t>CHG0003405</t>
  </si>
  <si>
    <t>CHG0003165</t>
  </si>
  <si>
    <t>CHG0002475</t>
  </si>
  <si>
    <t>CHG0003561</t>
  </si>
  <si>
    <t>CHG0007703</t>
  </si>
  <si>
    <t>CHG0006368</t>
  </si>
  <si>
    <t>CHG0005598</t>
  </si>
  <si>
    <t>CHG0002997</t>
  </si>
  <si>
    <t>CHG0004875</t>
  </si>
  <si>
    <t>CHG0005698</t>
  </si>
  <si>
    <t>CHG0009418</t>
  </si>
  <si>
    <t>CHG0002204</t>
  </si>
  <si>
    <t>CHG0005445</t>
  </si>
  <si>
    <t>CHG0002234</t>
  </si>
  <si>
    <t>CHG0008711</t>
  </si>
  <si>
    <t>CHG0001837</t>
  </si>
  <si>
    <t>CHG0004459</t>
  </si>
  <si>
    <t>CHG0006548</t>
  </si>
  <si>
    <t>CHG0001381</t>
  </si>
  <si>
    <t>CHG0007530</t>
  </si>
  <si>
    <t>CHG00070</t>
  </si>
  <si>
    <t>CHG0001186</t>
  </si>
  <si>
    <t>CHG0007401</t>
  </si>
  <si>
    <t>CHG0001352</t>
  </si>
  <si>
    <t>CHG0007613</t>
  </si>
  <si>
    <t>CHG0003271</t>
  </si>
  <si>
    <t>CHG0003094</t>
  </si>
  <si>
    <t>CHG0009677</t>
  </si>
  <si>
    <t>CHG0006990</t>
  </si>
  <si>
    <t>CHG0005350</t>
  </si>
  <si>
    <t>CHG0001336</t>
  </si>
  <si>
    <t>CHG0008427</t>
  </si>
  <si>
    <t>CHG0004795</t>
  </si>
  <si>
    <t>CHG0002574</t>
  </si>
  <si>
    <t>CHG0006994</t>
  </si>
  <si>
    <t>CHG0002220</t>
  </si>
  <si>
    <t>CHG0009503</t>
  </si>
  <si>
    <t>CHG0007774</t>
  </si>
  <si>
    <t>CHG0003388</t>
  </si>
  <si>
    <t>CHG0006016</t>
  </si>
  <si>
    <t>CHG0008869</t>
  </si>
  <si>
    <t>CHG0001193</t>
  </si>
  <si>
    <t>CHG0006054</t>
  </si>
  <si>
    <t>CHG000488</t>
  </si>
  <si>
    <t>CHG0006379</t>
  </si>
  <si>
    <t>CHG0005285</t>
  </si>
  <si>
    <t>CHG0005023</t>
  </si>
  <si>
    <t>CHG000413</t>
  </si>
  <si>
    <t>CHG0003311</t>
  </si>
  <si>
    <t>CHG0007518</t>
  </si>
  <si>
    <t>CHG0003956</t>
  </si>
  <si>
    <t>CHG0005750</t>
  </si>
  <si>
    <t>CHG0008146</t>
  </si>
  <si>
    <t>CHG0008599</t>
  </si>
  <si>
    <t>CHG0001321</t>
  </si>
  <si>
    <t>CHG0009820</t>
  </si>
  <si>
    <t>CHG0007838</t>
  </si>
  <si>
    <t>CHG0008688</t>
  </si>
  <si>
    <t>CHG0001290</t>
  </si>
  <si>
    <t>CHG0001855</t>
  </si>
  <si>
    <t>CHG0004075</t>
  </si>
  <si>
    <t>CHG0009604</t>
  </si>
  <si>
    <t>CHG0002394</t>
  </si>
  <si>
    <t>CHG0009600</t>
  </si>
  <si>
    <t>CHG0004934</t>
  </si>
  <si>
    <t>CHG0004241</t>
  </si>
  <si>
    <t>CHG0006869</t>
  </si>
  <si>
    <t>CHG0003330</t>
  </si>
  <si>
    <t>CHG0006420</t>
  </si>
  <si>
    <t>CHG0001415</t>
  </si>
  <si>
    <t>CHG0006348</t>
  </si>
  <si>
    <t>CHG0009333</t>
  </si>
  <si>
    <t>CHG0006516</t>
  </si>
  <si>
    <t>CHG0001521</t>
  </si>
  <si>
    <t>CHG0004721</t>
  </si>
  <si>
    <t>CHG0008957</t>
  </si>
  <si>
    <t>CHG0009789</t>
  </si>
  <si>
    <t>CHG0003834</t>
  </si>
  <si>
    <t>CHG0003501</t>
  </si>
  <si>
    <t>CHG0001142</t>
  </si>
  <si>
    <t>CHG0005607</t>
  </si>
  <si>
    <t>CHG0007787</t>
  </si>
  <si>
    <t>CHG0008298</t>
  </si>
  <si>
    <t>CHG0008248</t>
  </si>
  <si>
    <t>CHG000310</t>
  </si>
  <si>
    <t>CHG0003540</t>
  </si>
  <si>
    <t>CHG0003187</t>
  </si>
  <si>
    <t>CHG0005645</t>
  </si>
  <si>
    <t>CHG000636</t>
  </si>
  <si>
    <t>CHG0005126</t>
  </si>
  <si>
    <t>CHG000593</t>
  </si>
  <si>
    <t>CHG0008530</t>
  </si>
  <si>
    <t>CHG0003439</t>
  </si>
  <si>
    <t>CHG0004266</t>
  </si>
  <si>
    <t>CHG0003369</t>
  </si>
  <si>
    <t>CHG000656</t>
  </si>
  <si>
    <t>CHG0007146</t>
  </si>
  <si>
    <t>CHG0003894</t>
  </si>
  <si>
    <t>CHG0004929</t>
  </si>
  <si>
    <t>CHG0006906</t>
  </si>
  <si>
    <t>CHG0003672</t>
  </si>
  <si>
    <t>CHG0004855</t>
  </si>
  <si>
    <t>CHG0008016</t>
  </si>
  <si>
    <t>CHG0001614</t>
  </si>
  <si>
    <t>CHG0006383</t>
  </si>
  <si>
    <t>CHG0009328</t>
  </si>
  <si>
    <t>CHG0003228</t>
  </si>
  <si>
    <t>CHG000711</t>
  </si>
  <si>
    <t>CHG0009118</t>
  </si>
  <si>
    <t>CHG0004465</t>
  </si>
  <si>
    <t>CHG0008505</t>
  </si>
  <si>
    <t>CHG0009484</t>
  </si>
  <si>
    <t>CHG0005339</t>
  </si>
  <si>
    <t>CHG0001513</t>
  </si>
  <si>
    <t>CHG0004814</t>
  </si>
  <si>
    <t>CHG0004640</t>
  </si>
  <si>
    <t>CHG0007035</t>
  </si>
  <si>
    <t>CHG0007705</t>
  </si>
  <si>
    <t>CHG0005044</t>
  </si>
  <si>
    <t>CHG0002854</t>
  </si>
  <si>
    <t>CHG0001943</t>
  </si>
  <si>
    <t>CHG000490</t>
  </si>
  <si>
    <t>CHG000215</t>
  </si>
  <si>
    <t>CHG0002489</t>
  </si>
  <si>
    <t>CHG0004923</t>
  </si>
  <si>
    <t>CHG0006965</t>
  </si>
  <si>
    <t>CHG0007956</t>
  </si>
  <si>
    <t>CHG0001997</t>
  </si>
  <si>
    <t>CHG0007611</t>
  </si>
  <si>
    <t>CHG0006287</t>
  </si>
  <si>
    <t>CHG0002808</t>
  </si>
  <si>
    <t>CHG0001191</t>
  </si>
  <si>
    <t>CHG0009853</t>
  </si>
  <si>
    <t>CHG000606</t>
  </si>
  <si>
    <t>CHG0009465</t>
  </si>
  <si>
    <t>CHG0009791</t>
  </si>
  <si>
    <t>CHG0001796</t>
  </si>
  <si>
    <t>CHG0007098</t>
  </si>
  <si>
    <t>CHG0001827</t>
  </si>
  <si>
    <t>CHG0005470</t>
  </si>
  <si>
    <t>CHG0008314</t>
  </si>
  <si>
    <t>CHG0009582</t>
  </si>
  <si>
    <t>CHG0007010</t>
  </si>
  <si>
    <t>CHG0004798</t>
  </si>
  <si>
    <t>CHG0008461</t>
  </si>
  <si>
    <t>CHG0009003</t>
  </si>
  <si>
    <t>CHG000959</t>
  </si>
  <si>
    <t>CHG0003988</t>
  </si>
  <si>
    <t>CHG0007329</t>
  </si>
  <si>
    <t>CHG0008659</t>
  </si>
  <si>
    <t>CHG0006901</t>
  </si>
  <si>
    <t>CHG0008232</t>
  </si>
  <si>
    <t>CHG0007694</t>
  </si>
  <si>
    <t>CHG0001532</t>
  </si>
  <si>
    <t>CHG0005198</t>
  </si>
  <si>
    <t>CHG0007282</t>
  </si>
  <si>
    <t>CHG0001063</t>
  </si>
  <si>
    <t>CHG0005366</t>
  </si>
  <si>
    <t>CHG0006693</t>
  </si>
  <si>
    <t>CHG000216</t>
  </si>
  <si>
    <t>CHG0005635</t>
  </si>
  <si>
    <t>CHG0003441</t>
  </si>
  <si>
    <t>CHG0007018</t>
  </si>
  <si>
    <t>CHG0009517</t>
  </si>
  <si>
    <t>CHG0005566</t>
  </si>
  <si>
    <t>CHG0006298</t>
  </si>
  <si>
    <t>CHG0006260</t>
  </si>
  <si>
    <t>CHG0002570</t>
  </si>
  <si>
    <t>CHG0004101</t>
  </si>
  <si>
    <t>CHG0006565</t>
  </si>
  <si>
    <t>CHG000575</t>
  </si>
  <si>
    <t>CHG0005707</t>
  </si>
  <si>
    <t>CHG0006149</t>
  </si>
  <si>
    <t>CHG0004750</t>
  </si>
  <si>
    <t>CHG0007236</t>
  </si>
  <si>
    <t>CHG0002675</t>
  </si>
  <si>
    <t>CHG0001476</t>
  </si>
  <si>
    <t>CHG0004333</t>
  </si>
  <si>
    <t>CHG0002445</t>
  </si>
  <si>
    <t>CHG0006542</t>
  </si>
  <si>
    <t>CHG0009397</t>
  </si>
  <si>
    <t>CHG0002975</t>
  </si>
  <si>
    <t>CHG0003440</t>
  </si>
  <si>
    <t>CHG0007510</t>
  </si>
  <si>
    <t>CHG0001682</t>
  </si>
  <si>
    <t>CHG0005953</t>
  </si>
  <si>
    <t>CHG0007780</t>
  </si>
  <si>
    <t>CHG0007978</t>
  </si>
  <si>
    <t>CHG0001587</t>
  </si>
  <si>
    <t>CHG0002135</t>
  </si>
  <si>
    <t>CHG0004338</t>
  </si>
  <si>
    <t>CHG0005304</t>
  </si>
  <si>
    <t>CHG000920</t>
  </si>
  <si>
    <t>CHG0006181</t>
  </si>
  <si>
    <t>CHG0005640</t>
  </si>
  <si>
    <t>CHG0002380</t>
  </si>
  <si>
    <t>CHG0007582</t>
  </si>
  <si>
    <t>CHG0007184</t>
  </si>
  <si>
    <t>CHG0003201</t>
  </si>
  <si>
    <t>CHG0001720</t>
  </si>
  <si>
    <t>CHG0006985</t>
  </si>
  <si>
    <t>CHG0005653</t>
  </si>
  <si>
    <t>CHG0003863</t>
  </si>
  <si>
    <t>CHG0004284</t>
  </si>
  <si>
    <t>CHG0008622</t>
  </si>
  <si>
    <t>CHG0001203</t>
  </si>
  <si>
    <t>CHG0002739</t>
  </si>
  <si>
    <t>CHG0001890</t>
  </si>
  <si>
    <t>CHG0003737</t>
  </si>
  <si>
    <t>CHG0006644</t>
  </si>
  <si>
    <t>CHG0002864</t>
  </si>
  <si>
    <t>CHG0005030</t>
  </si>
  <si>
    <t>CHG000246</t>
  </si>
  <si>
    <t>CHG0001032</t>
  </si>
  <si>
    <t>CHG0007258</t>
  </si>
  <si>
    <t>CHG000880</t>
  </si>
  <si>
    <t>CHG0003225</t>
  </si>
  <si>
    <t>CHG0001133</t>
  </si>
  <si>
    <t>CHG0002470</t>
  </si>
  <si>
    <t>CHG0009414</t>
  </si>
  <si>
    <t>CHG0009873</t>
  </si>
  <si>
    <t>CHG0001747</t>
  </si>
  <si>
    <t>CHG0004238</t>
  </si>
  <si>
    <t>CHG0003532</t>
  </si>
  <si>
    <t>CHG0002625</t>
  </si>
  <si>
    <t>CHG0007359</t>
  </si>
  <si>
    <t>CHG0008371</t>
  </si>
  <si>
    <t>CHG0002555</t>
  </si>
  <si>
    <t>CHG0004349</t>
  </si>
  <si>
    <t>CHG000240</t>
  </si>
  <si>
    <t>CHG0007120</t>
  </si>
  <si>
    <t>CHG0002491</t>
  </si>
  <si>
    <t>CHG0007527</t>
  </si>
  <si>
    <t>CHG0005794</t>
  </si>
  <si>
    <t>CHG0001760</t>
  </si>
  <si>
    <t>CHG0005340</t>
  </si>
  <si>
    <t>CHG0009816</t>
  </si>
  <si>
    <t>CHG0003796</t>
  </si>
  <si>
    <t>CHG0004939</t>
  </si>
  <si>
    <t>CHG0004111</t>
  </si>
  <si>
    <t>CHG0006966</t>
  </si>
  <si>
    <t>CHG0008473</t>
  </si>
  <si>
    <t>CHG0009707</t>
  </si>
  <si>
    <t>CHG0004442</t>
  </si>
  <si>
    <t>CHG000685</t>
  </si>
  <si>
    <t>CHG0007612</t>
  </si>
  <si>
    <t>CHG0007148</t>
  </si>
  <si>
    <t>CHG0004711</t>
  </si>
  <si>
    <t>CHG0002109</t>
  </si>
  <si>
    <t>CHG0006780</t>
  </si>
  <si>
    <t>CHG0008030</t>
  </si>
  <si>
    <t>CHG0009777</t>
  </si>
  <si>
    <t>CHG0007019</t>
  </si>
  <si>
    <t>CHG0006963</t>
  </si>
  <si>
    <t>CHG0003406</t>
  </si>
  <si>
    <t>CHG0007556</t>
  </si>
  <si>
    <t>CHG0007499</t>
  </si>
  <si>
    <t>CHG0003948</t>
  </si>
  <si>
    <t>CHG0004691</t>
  </si>
  <si>
    <t>CHG0007238</t>
  </si>
  <si>
    <t>CHG0001017</t>
  </si>
  <si>
    <t>CHG0006796</t>
  </si>
  <si>
    <t>CHG0006019</t>
  </si>
  <si>
    <t>CHG0007016</t>
  </si>
  <si>
    <t>CHG0006463</t>
  </si>
  <si>
    <t>CHG0002581</t>
  </si>
  <si>
    <t>CHG000480</t>
  </si>
  <si>
    <t>CHG0008866</t>
  </si>
  <si>
    <t>CHG0001081</t>
  </si>
  <si>
    <t>CHG0008062</t>
  </si>
  <si>
    <t>CHG00022</t>
  </si>
  <si>
    <t>CHG0004863</t>
  </si>
  <si>
    <t>CHG0004396</t>
  </si>
  <si>
    <t>CHG0006909</t>
  </si>
  <si>
    <t>CHG0009132</t>
  </si>
  <si>
    <t>CHG000833</t>
  </si>
  <si>
    <t>CHG0004734</t>
  </si>
  <si>
    <t>CHG0003355</t>
  </si>
  <si>
    <t>CHG000691</t>
  </si>
  <si>
    <t>CHG0001453</t>
  </si>
  <si>
    <t>CHG0008849</t>
  </si>
  <si>
    <t>CHG0007138</t>
  </si>
  <si>
    <t>CHG0007733</t>
  </si>
  <si>
    <t>CHG0007024</t>
  </si>
  <si>
    <t>CHG0009622</t>
  </si>
  <si>
    <t>CHG0006332</t>
  </si>
  <si>
    <t>CHG0006245</t>
  </si>
  <si>
    <t>CHG000142</t>
  </si>
  <si>
    <t>CHG0005519</t>
  </si>
  <si>
    <t>CHG0008425</t>
  </si>
  <si>
    <t>CHG0009577</t>
  </si>
  <si>
    <t>CHG0009555</t>
  </si>
  <si>
    <t>CHG0001658</t>
  </si>
  <si>
    <t>CHG0005498</t>
  </si>
  <si>
    <t>CHG0004404</t>
  </si>
  <si>
    <t>CHG0004608</t>
  </si>
  <si>
    <t>CHG0003698</t>
  </si>
  <si>
    <t>CHG0008752</t>
  </si>
  <si>
    <t>CHG0008439</t>
  </si>
  <si>
    <t>CHG0009439</t>
  </si>
  <si>
    <t>CHG000160</t>
  </si>
  <si>
    <t>CHG0001956</t>
  </si>
  <si>
    <t>CHG0004872</t>
  </si>
  <si>
    <t>CHG0002370</t>
  </si>
  <si>
    <t>CHG0006884</t>
  </si>
  <si>
    <t>CHG0006929</t>
  </si>
  <si>
    <t>CHG0003349</t>
  </si>
  <si>
    <t>CHG0009549</t>
  </si>
  <si>
    <t>CHG0008249</t>
  </si>
  <si>
    <t>CHG0009699</t>
  </si>
  <si>
    <t>CHG0003313</t>
  </si>
  <si>
    <t>CHG0002377</t>
  </si>
  <si>
    <t>CHG0006096</t>
  </si>
  <si>
    <t>CHG0005761</t>
  </si>
  <si>
    <t>CHG0005814</t>
  </si>
  <si>
    <t>CHG0004517</t>
  </si>
  <si>
    <t>CHG0002086</t>
  </si>
  <si>
    <t>CHG0004253</t>
  </si>
  <si>
    <t>CHG0008594</t>
  </si>
  <si>
    <t>CHG0006684</t>
  </si>
  <si>
    <t>CHG0005489</t>
  </si>
  <si>
    <t>CHG0002496</t>
  </si>
  <si>
    <t>CHG000394</t>
  </si>
  <si>
    <t>CHG0005829</t>
  </si>
  <si>
    <t>CHG0001934</t>
  </si>
  <si>
    <t>CHG0004896</t>
  </si>
  <si>
    <t>CHG0002638</t>
  </si>
  <si>
    <t>CHG0006874</t>
  </si>
  <si>
    <t>CHG0005153</t>
  </si>
  <si>
    <t>CHG0004032</t>
  </si>
  <si>
    <t>CHG0003089</t>
  </si>
  <si>
    <t>CHG0006220</t>
  </si>
  <si>
    <t>CHG0001970</t>
  </si>
  <si>
    <t>CHG000808</t>
  </si>
  <si>
    <t>CHG0004678</t>
  </si>
  <si>
    <t>CHG0006412</t>
  </si>
  <si>
    <t>CHG0007662</t>
  </si>
  <si>
    <t>CHG0005800</t>
  </si>
  <si>
    <t>CHG0002825</t>
  </si>
  <si>
    <t>CHG0005614</t>
  </si>
  <si>
    <t>CHG0001661</t>
  </si>
  <si>
    <t>CHG000538</t>
  </si>
  <si>
    <t>CHG000323</t>
  </si>
  <si>
    <t>CHG0005006</t>
  </si>
  <si>
    <t>CHG0006409</t>
  </si>
  <si>
    <t>CHG0001991</t>
  </si>
  <si>
    <t>CHG0002306</t>
  </si>
  <si>
    <t>CHG0003514</t>
  </si>
  <si>
    <t>CHG0007475</t>
  </si>
  <si>
    <t>CHG000228</t>
  </si>
  <si>
    <t>CHG0006479</t>
  </si>
  <si>
    <t>CHG0001975</t>
  </si>
  <si>
    <t>CHG0005192</t>
  </si>
  <si>
    <t>CHG0003728</t>
  </si>
  <si>
    <t>CHG0003312</t>
  </si>
  <si>
    <t>CHG0009829</t>
  </si>
  <si>
    <t>CHG0009633</t>
  </si>
  <si>
    <t>CHG0002924</t>
  </si>
  <si>
    <t>CHG0002511</t>
  </si>
  <si>
    <t>CHG0009095</t>
  </si>
  <si>
    <t>CHG0005739</t>
  </si>
  <si>
    <t>CHG0002258</t>
  </si>
  <si>
    <t>CHG0004525</t>
  </si>
  <si>
    <t>CHG0009006</t>
  </si>
  <si>
    <t>CHG00025</t>
  </si>
  <si>
    <t>CHG0006400</t>
  </si>
  <si>
    <t>CHG0004281</t>
  </si>
  <si>
    <t>CHG0001907</t>
  </si>
  <si>
    <t>CHG0008495</t>
  </si>
  <si>
    <t>CHG0004694</t>
  </si>
  <si>
    <t>CHG0001996</t>
  </si>
  <si>
    <t>CHG0001259</t>
  </si>
  <si>
    <t>CHG0006498</t>
  </si>
  <si>
    <t>CHG0004666</t>
  </si>
  <si>
    <t>CHG0009344</t>
  </si>
  <si>
    <t>CHG000358</t>
  </si>
  <si>
    <t>CHG0001559</t>
  </si>
  <si>
    <t>CHG0002275</t>
  </si>
  <si>
    <t>CHG0001477</t>
  </si>
  <si>
    <t>CHG0008768</t>
  </si>
  <si>
    <t>CHG0004113</t>
  </si>
  <si>
    <t>CHG0008971</t>
  </si>
  <si>
    <t>CHG0004932</t>
  </si>
  <si>
    <t>CHG0002750</t>
  </si>
  <si>
    <t>CHG000719</t>
  </si>
  <si>
    <t>CHG0001767</t>
  </si>
  <si>
    <t>CHG0004876</t>
  </si>
  <si>
    <t>CHG000754</t>
  </si>
  <si>
    <t>CHG000870</t>
  </si>
  <si>
    <t>CHG000846</t>
  </si>
  <si>
    <t>CHG0005139</t>
  </si>
  <si>
    <t>CHG0002393</t>
  </si>
  <si>
    <t>CHG0004931</t>
  </si>
  <si>
    <t>CHG0008669</t>
  </si>
  <si>
    <t>CHG0001879</t>
  </si>
  <si>
    <t>CHG000612</t>
  </si>
  <si>
    <t>CHG0007214</t>
  </si>
  <si>
    <t>CHG0005165</t>
  </si>
  <si>
    <t>CHG0009626</t>
  </si>
  <si>
    <t>CHG0004466</t>
  </si>
  <si>
    <t>CHG0009592</t>
  </si>
  <si>
    <t>CHG0001048</t>
  </si>
  <si>
    <t>CHG000892</t>
  </si>
  <si>
    <t>CHG0001910</t>
  </si>
  <si>
    <t>CHG0009240</t>
  </si>
  <si>
    <t>CHG0007714</t>
  </si>
  <si>
    <t>CHG0003243</t>
  </si>
  <si>
    <t>CHG0004382</t>
  </si>
  <si>
    <t>CHG0007424</t>
  </si>
  <si>
    <t>CHG0001207</t>
  </si>
  <si>
    <t>CHG000906</t>
  </si>
  <si>
    <t>CHG0001648</t>
  </si>
  <si>
    <t>CHG0005091</t>
  </si>
  <si>
    <t>CHG0001782</t>
  </si>
  <si>
    <t>CHG0004229</t>
  </si>
  <si>
    <t>CHG0007574</t>
  </si>
  <si>
    <t>CHG0009046</t>
  </si>
  <si>
    <t>CHG0007822</t>
  </si>
  <si>
    <t>CHG0007535</t>
  </si>
  <si>
    <t>CHG0001020</t>
  </si>
  <si>
    <t>CHG0001251</t>
  </si>
  <si>
    <t>CHG000671</t>
  </si>
  <si>
    <t>CHG000195</t>
  </si>
  <si>
    <t>CHG0006574</t>
  </si>
  <si>
    <t>CHG0009173</t>
  </si>
  <si>
    <t>CHG0005308</t>
  </si>
  <si>
    <t>CHG0001768</t>
  </si>
  <si>
    <t>CHG0008982</t>
  </si>
  <si>
    <t>CHG0008105</t>
  </si>
  <si>
    <t>CHG0001390</t>
  </si>
  <si>
    <t>CHG0009043</t>
  </si>
  <si>
    <t>CHG0006043</t>
  </si>
  <si>
    <t>CHG000774</t>
  </si>
  <si>
    <t>CHG0005844</t>
  </si>
  <si>
    <t>CHG0009933</t>
  </si>
  <si>
    <t>CHG0005514</t>
  </si>
  <si>
    <t>CHG0006012</t>
  </si>
  <si>
    <t>CHG0001399</t>
  </si>
  <si>
    <t>CHG0009974</t>
  </si>
  <si>
    <t>CHG0002500</t>
  </si>
  <si>
    <t>CHG0003658</t>
  </si>
  <si>
    <t>CHG0003944</t>
  </si>
  <si>
    <t>CHG0005225</t>
  </si>
  <si>
    <t>CHG0008328</t>
  </si>
  <si>
    <t>CHG0009885</t>
  </si>
  <si>
    <t>CHG000603</t>
  </si>
  <si>
    <t>CHG0009481</t>
  </si>
  <si>
    <t>CHG0004096</t>
  </si>
  <si>
    <t>CHG0009725</t>
  </si>
  <si>
    <t>CHG0002968</t>
  </si>
  <si>
    <t>CHG0009627</t>
  </si>
  <si>
    <t>CHG0003783</t>
  </si>
  <si>
    <t>CHG0008793</t>
  </si>
  <si>
    <t>CHG000287</t>
  </si>
  <si>
    <t>CHG0005828</t>
  </si>
  <si>
    <t>CHG000513</t>
  </si>
  <si>
    <t>CHG0005086</t>
  </si>
  <si>
    <t>CHG0004537</t>
  </si>
  <si>
    <t>CHG0008240</t>
  </si>
  <si>
    <t>CHG0009538</t>
  </si>
  <si>
    <t>CHG0005427</t>
  </si>
  <si>
    <t>CHG0006882</t>
  </si>
  <si>
    <t>CHG0002806</t>
  </si>
  <si>
    <t>CHG0009753</t>
  </si>
  <si>
    <t>CHG0006416</t>
  </si>
  <si>
    <t>CHG0005948</t>
  </si>
  <si>
    <t>CHG0009745</t>
  </si>
  <si>
    <t>CHG0002364</t>
  </si>
  <si>
    <t>CHG0009912</t>
  </si>
  <si>
    <t>CHG0004415</t>
  </si>
  <si>
    <t>CHG0009250</t>
  </si>
  <si>
    <t>CHG0006898</t>
  </si>
  <si>
    <t>CHG000250</t>
  </si>
  <si>
    <t>CHG0005592</t>
  </si>
  <si>
    <t>CHG0007681</t>
  </si>
  <si>
    <t>CHG0001165</t>
  </si>
  <si>
    <t>CHG0005515</t>
  </si>
  <si>
    <t>CHG0004854</t>
  </si>
  <si>
    <t>CHG000154</t>
  </si>
  <si>
    <t>CHG0001041</t>
  </si>
  <si>
    <t>CHG0005540</t>
  </si>
  <si>
    <t>CHG0005293</t>
  </si>
  <si>
    <t>CHG0008368</t>
  </si>
  <si>
    <t>CHG0005422</t>
  </si>
  <si>
    <t>CHG0009915</t>
  </si>
  <si>
    <t>CHG0002894</t>
  </si>
  <si>
    <t>CHG0003097</t>
  </si>
  <si>
    <t>CHG0006503</t>
  </si>
  <si>
    <t>CHG0001877</t>
  </si>
  <si>
    <t>CHG0002194</t>
  </si>
  <si>
    <t>CHG0002249</t>
  </si>
  <si>
    <t>CHG0008671</t>
  </si>
  <si>
    <t>CHG0005807</t>
  </si>
  <si>
    <t>CHG0001307</t>
  </si>
  <si>
    <t>CHG0005416</t>
  </si>
  <si>
    <t>CHG0005138</t>
  </si>
  <si>
    <t>CHG0004909</t>
  </si>
  <si>
    <t>CHG0006675</t>
  </si>
  <si>
    <t>CHG0002789</t>
  </si>
  <si>
    <t>CHG0008401</t>
  </si>
  <si>
    <t>CHG0006907</t>
  </si>
  <si>
    <t>CHG0006517</t>
  </si>
  <si>
    <t>CHG0009543</t>
  </si>
  <si>
    <t>CHG0002435</t>
  </si>
  <si>
    <t>CHG0007546</t>
  </si>
  <si>
    <t>CHG0004866</t>
  </si>
  <si>
    <t>CHG0003058</t>
  </si>
  <si>
    <t>CHG0004995</t>
  </si>
  <si>
    <t>CHG0009661</t>
  </si>
  <si>
    <t>CHG0003734</t>
  </si>
  <si>
    <t>CHG0009926</t>
  </si>
  <si>
    <t>CHG0006806</t>
  </si>
  <si>
    <t>CHG0006202</t>
  </si>
  <si>
    <t>CHG0008722</t>
  </si>
  <si>
    <t>CHG0006489</t>
  </si>
  <si>
    <t>CHG0006800</t>
  </si>
  <si>
    <t>CHG0008625</t>
  </si>
  <si>
    <t>CHG0008690</t>
  </si>
  <si>
    <t>CHG0004508</t>
  </si>
  <si>
    <t>CHG0001001</t>
  </si>
  <si>
    <t>CHG0006497</t>
  </si>
  <si>
    <t>CHG0004766</t>
  </si>
  <si>
    <t>CHG0009276</t>
  </si>
  <si>
    <t>CHG0005667</t>
  </si>
  <si>
    <t>CHG0003232</t>
  </si>
  <si>
    <t>CHG0003063</t>
  </si>
  <si>
    <t>CHG0002438</t>
  </si>
  <si>
    <t>CHG0002951</t>
  </si>
  <si>
    <t>CHG0007087</t>
  </si>
  <si>
    <t>CHG0002211</t>
  </si>
  <si>
    <t>CHG000467</t>
  </si>
  <si>
    <t>CHG0001841</t>
  </si>
  <si>
    <t>CHG0001227</t>
  </si>
  <si>
    <t>CHG0004327</t>
  </si>
  <si>
    <t>CHG0005368</t>
  </si>
  <si>
    <t>CHG0005058</t>
  </si>
  <si>
    <t>CHG0004243</t>
  </si>
  <si>
    <t>CHG0007869</t>
  </si>
  <si>
    <t>CHG0001846</t>
  </si>
  <si>
    <t>CHG0009843</t>
  </si>
  <si>
    <t>CHG0009204</t>
  </si>
  <si>
    <t>CHG0003642</t>
  </si>
  <si>
    <t>CHG0008602</t>
  </si>
  <si>
    <t>CHG0004890</t>
  </si>
  <si>
    <t>CHG0003906</t>
  </si>
  <si>
    <t>CHG0007287</t>
  </si>
  <si>
    <t>CHG0003066</t>
  </si>
  <si>
    <t>CHG0006603</t>
  </si>
  <si>
    <t>CHG0005585</t>
  </si>
  <si>
    <t>CHG0008389</t>
  </si>
  <si>
    <t>CHG0008408</t>
  </si>
  <si>
    <t>CHG0008945</t>
  </si>
  <si>
    <t>CHG0001358</t>
  </si>
  <si>
    <t>CHG0007083</t>
  </si>
  <si>
    <t>CHG0003902</t>
  </si>
  <si>
    <t>CHG0002224</t>
  </si>
  <si>
    <t>CHG0007152</t>
  </si>
  <si>
    <t>CHG0009341</t>
  </si>
  <si>
    <t>CHG0007349</t>
  </si>
  <si>
    <t>CHG0008026</t>
  </si>
  <si>
    <t>CHG0006198</t>
  </si>
  <si>
    <t>CHG0007089</t>
  </si>
  <si>
    <t>CHG0003310</t>
  </si>
  <si>
    <t>CHG0008853</t>
  </si>
  <si>
    <t>CHG0007031</t>
  </si>
  <si>
    <t>CHG000416</t>
  </si>
  <si>
    <t>CHG0007792</t>
  </si>
  <si>
    <t>CHG0008443</t>
  </si>
  <si>
    <t>CHG0001603</t>
  </si>
  <si>
    <t>CHG0004523</t>
  </si>
  <si>
    <t>CHG0008349</t>
  </si>
  <si>
    <t>CHG0004234</t>
  </si>
  <si>
    <t>CHG0008845</t>
  </si>
  <si>
    <t>CHG0002909</t>
  </si>
  <si>
    <t>CHG0002126</t>
  </si>
  <si>
    <t>CHG0008623</t>
  </si>
  <si>
    <t>CHG0009313</t>
  </si>
  <si>
    <t>CHG000781</t>
  </si>
  <si>
    <t>CHG0001692</t>
  </si>
  <si>
    <t>CHG0002725</t>
  </si>
  <si>
    <t>CHG0009180</t>
  </si>
  <si>
    <t>CHG0009166</t>
  </si>
  <si>
    <t>CHG0001558</t>
  </si>
  <si>
    <t>CHG0008634</t>
  </si>
  <si>
    <t>CHG0007891</t>
  </si>
  <si>
    <t>CHG0004519</t>
  </si>
  <si>
    <t>CHG0003430</t>
  </si>
  <si>
    <t>CHG000350</t>
  </si>
  <si>
    <t>CHG0006354</t>
  </si>
  <si>
    <t>CHG0007910</t>
  </si>
  <si>
    <t>CHG0007490</t>
  </si>
  <si>
    <t>CHG0003433</t>
  </si>
  <si>
    <t>CHG0002943</t>
  </si>
  <si>
    <t>CHG0009185</t>
  </si>
  <si>
    <t>CHG0002659</t>
  </si>
  <si>
    <t>CHG0005343</t>
  </si>
  <si>
    <t>CHG0006003</t>
  </si>
  <si>
    <t>CHG0001728</t>
  </si>
  <si>
    <t>CHG0003919</t>
  </si>
  <si>
    <t>CHG0001808</t>
  </si>
  <si>
    <t>CHG0002935</t>
  </si>
  <si>
    <t>CHG0005567</t>
  </si>
  <si>
    <t>CHG0001946</t>
  </si>
  <si>
    <t>CHG000230</t>
  </si>
  <si>
    <t>CHG0009987</t>
  </si>
  <si>
    <t>CHG0009861</t>
  </si>
  <si>
    <t>CHG0008589</t>
  </si>
  <si>
    <t>CHG0003768</t>
  </si>
  <si>
    <t>CHG0004952</t>
  </si>
  <si>
    <t>CHG0008912</t>
  </si>
  <si>
    <t>CHG0002610</t>
  </si>
  <si>
    <t>CHG0001801</t>
  </si>
  <si>
    <t>CHG0004655</t>
  </si>
  <si>
    <t>CHG0005174</t>
  </si>
  <si>
    <t>CHG0006337</t>
  </si>
  <si>
    <t>CHG0002441</t>
  </si>
  <si>
    <t>CHG0007455</t>
  </si>
  <si>
    <t>CHG0001543</t>
  </si>
  <si>
    <t>CHG0007739</t>
  </si>
  <si>
    <t>CHG0002066</t>
  </si>
  <si>
    <t>CHG0008291</t>
  </si>
  <si>
    <t>CHG0001964</t>
  </si>
  <si>
    <t>CHG0006621</t>
  </si>
  <si>
    <t>CHG0001781</t>
  </si>
  <si>
    <t>CHG0002827</t>
  </si>
  <si>
    <t>CHG0005872</t>
  </si>
  <si>
    <t>CHG0004986</t>
  </si>
  <si>
    <t>CHG0006762</t>
  </si>
  <si>
    <t>CHG0009495</t>
  </si>
  <si>
    <t>CHG0007193</t>
  </si>
  <si>
    <t>CHG0006010</t>
  </si>
  <si>
    <t>CHG0004659</t>
  </si>
  <si>
    <t>CHG0008261</t>
  </si>
  <si>
    <t>CHG0007877</t>
  </si>
  <si>
    <t>CHG0003022</t>
  </si>
  <si>
    <t>CHG0006430</t>
  </si>
  <si>
    <t>CHG0002995</t>
  </si>
  <si>
    <t>CHG0005129</t>
  </si>
  <si>
    <t>CHG0002389</t>
  </si>
  <si>
    <t>CHG0005060</t>
  </si>
  <si>
    <t>CHG0005690</t>
  </si>
  <si>
    <t>CHG0004973</t>
  </si>
  <si>
    <t>CHG0009221</t>
  </si>
  <si>
    <t>CHG0002821</t>
  </si>
  <si>
    <t>CHG0002926</t>
  </si>
  <si>
    <t>CHG0007661</t>
  </si>
  <si>
    <t>CHG0001448</t>
  </si>
  <si>
    <t>CHG0004112</t>
  </si>
  <si>
    <t>CHG0004219</t>
  </si>
  <si>
    <t>CHG000494</t>
  </si>
  <si>
    <t>CHG0005008</t>
  </si>
  <si>
    <t>CHG0004687</t>
  </si>
  <si>
    <t>CHG0008984</t>
  </si>
  <si>
    <t>CHG0004358</t>
  </si>
  <si>
    <t>CHG0008006</t>
  </si>
  <si>
    <t>CHG0003826</t>
  </si>
  <si>
    <t>CHG0009830</t>
  </si>
  <si>
    <t>CHG0006476</t>
  </si>
  <si>
    <t>CHG0009798</t>
  </si>
  <si>
    <t>CHG0005446</t>
  </si>
  <si>
    <t>CHG000339</t>
  </si>
  <si>
    <t>CHG0002772</t>
  </si>
  <si>
    <t>CHG0008241</t>
  </si>
  <si>
    <t>CHG0004261</t>
  </si>
  <si>
    <t>CHG0001157</t>
  </si>
  <si>
    <t>CHG000333</t>
  </si>
  <si>
    <t>CHG0009587</t>
  </si>
  <si>
    <t>CHG0003794</t>
  </si>
  <si>
    <t>CHG00061</t>
  </si>
  <si>
    <t>CHG0004174</t>
  </si>
  <si>
    <t>CHG0004288</t>
  </si>
  <si>
    <t>CHG0009683</t>
  </si>
  <si>
    <t>CHG0002458</t>
  </si>
  <si>
    <t>CHG0001505</t>
  </si>
  <si>
    <t>CHG0002602</t>
  </si>
  <si>
    <t>CHG0008119</t>
  </si>
  <si>
    <t>CHG0002342</t>
  </si>
  <si>
    <t>CHG0001979</t>
  </si>
  <si>
    <t>CHG0003377</t>
  </si>
  <si>
    <t>CHG0006635</t>
  </si>
  <si>
    <t>CHG0005744</t>
  </si>
  <si>
    <t>CHG000577</t>
  </si>
  <si>
    <t>CHG0009537</t>
  </si>
  <si>
    <t>CHG0003216</t>
  </si>
  <si>
    <t>CHG0004124</t>
  </si>
  <si>
    <t>CHG0009071</t>
  </si>
  <si>
    <t>CHG0005328</t>
  </si>
  <si>
    <t>CHG0001678</t>
  </si>
  <si>
    <t>CHG0004581</t>
  </si>
  <si>
    <t>CHG0005291</t>
  </si>
  <si>
    <t>CHG0003204</t>
  </si>
  <si>
    <t>CHG0006146</t>
  </si>
  <si>
    <t>CHG0003749</t>
  </si>
  <si>
    <t>CHG0007946</t>
  </si>
  <si>
    <t>CHG000526</t>
  </si>
  <si>
    <t>CHG0002656</t>
  </si>
  <si>
    <t>CHG0004930</t>
  </si>
  <si>
    <t>CHG0002938</t>
  </si>
  <si>
    <t>CHG0009841</t>
  </si>
  <si>
    <t>CHG000271</t>
  </si>
  <si>
    <t>CHG0007753</t>
  </si>
  <si>
    <t>CHG0002212</t>
  </si>
  <si>
    <t>CHG0005449</t>
  </si>
  <si>
    <t>CHG0002181</t>
  </si>
  <si>
    <t>CHG0006983</t>
  </si>
  <si>
    <t>CHG000420</t>
  </si>
  <si>
    <t>CHG0006201</t>
  </si>
  <si>
    <t>CHG0002113</t>
  </si>
  <si>
    <t>CHG0002264</t>
  </si>
  <si>
    <t>CHG0008376</t>
  </si>
  <si>
    <t>CHG0007345</t>
  </si>
  <si>
    <t>CHG0004698</t>
  </si>
  <si>
    <t>CHG000164</t>
  </si>
  <si>
    <t>CHG0004732</t>
  </si>
  <si>
    <t>CHG0004921</t>
  </si>
  <si>
    <t>CHG0009245</t>
  </si>
  <si>
    <t>CHG0006168</t>
  </si>
  <si>
    <t>CHG0002104</t>
  </si>
  <si>
    <t>CHG000923</t>
  </si>
  <si>
    <t>CHG0004095</t>
  </si>
  <si>
    <t>CHG000129</t>
  </si>
  <si>
    <t>CHG0004615</t>
  </si>
  <si>
    <t>CHG0003993</t>
  </si>
  <si>
    <t>CHG000322</t>
  </si>
  <si>
    <t>CHG0001955</t>
  </si>
  <si>
    <t>CHG0005482</t>
  </si>
  <si>
    <t>CHG0003174</t>
  </si>
  <si>
    <t>CHG000913</t>
  </si>
  <si>
    <t>CHG0009232</t>
  </si>
  <si>
    <t>CHG0009631</t>
  </si>
  <si>
    <t>CHG0008940</t>
  </si>
  <si>
    <t>CHG0002840</t>
  </si>
  <si>
    <t>CHG0002836</t>
  </si>
  <si>
    <t>CHG0005325</t>
  </si>
  <si>
    <t>CHG0003316</t>
  </si>
  <si>
    <t>CHG0005730</t>
  </si>
  <si>
    <t>CHG0009611</t>
  </si>
  <si>
    <t>CHG0009282</t>
  </si>
  <si>
    <t>CHG0001064</t>
  </si>
  <si>
    <t>CHG0002848</t>
  </si>
  <si>
    <t>CHG0009009</t>
  </si>
  <si>
    <t>CHG0006795</t>
  </si>
  <si>
    <t>CHG0002653</t>
  </si>
  <si>
    <t>CHG0009849</t>
  </si>
  <si>
    <t>CHG0001398</t>
  </si>
  <si>
    <t>CHG0002449</t>
  </si>
  <si>
    <t>CHG0002313</t>
  </si>
  <si>
    <t>CHG0008964</t>
  </si>
  <si>
    <t>CHG0001383</t>
  </si>
  <si>
    <t>CHG0007097</t>
  </si>
  <si>
    <t>CHG0001460</t>
  </si>
  <si>
    <t>CHG0007524</t>
  </si>
  <si>
    <t>CHG000346</t>
  </si>
  <si>
    <t>CHG0007701</t>
  </si>
  <si>
    <t>CHG0007207</t>
  </si>
  <si>
    <t>CHG0004739</t>
  </si>
  <si>
    <t>CHG0008091</t>
  </si>
  <si>
    <t>CHG0002483</t>
  </si>
  <si>
    <t>CHG0001074</t>
  </si>
  <si>
    <t>CHG0001059</t>
  </si>
  <si>
    <t>CHG0001021</t>
  </si>
  <si>
    <t>CHG0002604</t>
  </si>
  <si>
    <t>CHG0005227</t>
  </si>
  <si>
    <t>CHG0005267</t>
  </si>
  <si>
    <t>CHG00012</t>
  </si>
  <si>
    <t>CHG0004745</t>
  </si>
  <si>
    <t>CHG0006710</t>
  </si>
  <si>
    <t>CHG0005025</t>
  </si>
  <si>
    <t>CHG0004017</t>
  </si>
  <si>
    <t>CHG0004065</t>
  </si>
  <si>
    <t>CHG0003533</t>
  </si>
  <si>
    <t>CHG0005488</t>
  </si>
  <si>
    <t>CHG0008687</t>
  </si>
  <si>
    <t>CHG0003146</t>
  </si>
  <si>
    <t>CHG0002842</t>
  </si>
  <si>
    <t>CHG0006993</t>
  </si>
  <si>
    <t>CHG0006424</t>
  </si>
  <si>
    <t>CHG0007440</t>
  </si>
  <si>
    <t>CHG0001243</t>
  </si>
  <si>
    <t>CHG000181</t>
  </si>
  <si>
    <t>CHG0003933</t>
  </si>
  <si>
    <t>CHG0008946</t>
  </si>
  <si>
    <t>CHG0002138</t>
  </si>
  <si>
    <t>CHG0007496</t>
  </si>
  <si>
    <t>CHG0002239</t>
  </si>
  <si>
    <t>CHG0004293</t>
  </si>
  <si>
    <t>CHG0003419</t>
  </si>
  <si>
    <t>CHG0009280</t>
  </si>
  <si>
    <t>CHG0007916</t>
  </si>
  <si>
    <t>CHG0004580</t>
  </si>
  <si>
    <t>CHG0007289</t>
  </si>
  <si>
    <t>CHG0008213</t>
  </si>
  <si>
    <t>CHG0004155</t>
  </si>
  <si>
    <t>CHG0001588</t>
  </si>
  <si>
    <t>CHG0004958</t>
  </si>
  <si>
    <t>CHG0008494</t>
  </si>
  <si>
    <t>CHG0009181</t>
  </si>
  <si>
    <t>CHG0002288</t>
  </si>
  <si>
    <t>CHG0005494</t>
  </si>
  <si>
    <t>CHG0005934</t>
  </si>
  <si>
    <t>CHG0006264</t>
  </si>
  <si>
    <t>CHG0008851</t>
  </si>
  <si>
    <t>CHG0006950</t>
  </si>
  <si>
    <t>CHG0006137</t>
  </si>
  <si>
    <t>CHG0002246</t>
  </si>
  <si>
    <t>CHG0003840</t>
  </si>
  <si>
    <t>CHG0004186</t>
  </si>
  <si>
    <t>CHG0006591</t>
  </si>
  <si>
    <t>CHG0001435</t>
  </si>
  <si>
    <t>CHG0009368</t>
  </si>
  <si>
    <t>CHG0009133</t>
  </si>
  <si>
    <t>CHG0008658</t>
  </si>
  <si>
    <t>CHG0008170</t>
  </si>
  <si>
    <t>CHG0002124</t>
  </si>
  <si>
    <t>CHG0004350</t>
  </si>
  <si>
    <t>CHG0002439</t>
  </si>
  <si>
    <t>CHG0003297</t>
  </si>
  <si>
    <t>CHG000503</t>
  </si>
  <si>
    <t>CHG0005258</t>
  </si>
  <si>
    <t>CHG0006618</t>
  </si>
  <si>
    <t>CHG0008285</t>
  </si>
  <si>
    <t>CHG0001909</t>
  </si>
  <si>
    <t>CHG000261</t>
  </si>
  <si>
    <t>CHG0002030</t>
  </si>
  <si>
    <t>CHG0008668</t>
  </si>
  <si>
    <t>CHG0007186</t>
  </si>
  <si>
    <t>CHG0004702</t>
  </si>
  <si>
    <t>CHG0008514</t>
  </si>
  <si>
    <t>CHG0007647</t>
  </si>
  <si>
    <t>CHG TKT number</t>
  </si>
  <si>
    <t>USR-L-000483</t>
  </si>
  <si>
    <t>USR-L-000484</t>
  </si>
  <si>
    <t>USR-L-000485</t>
  </si>
  <si>
    <t>USR-L-000486</t>
  </si>
  <si>
    <t>USR-L-000487</t>
  </si>
  <si>
    <t>USR-L-000488</t>
  </si>
  <si>
    <t>USR-L-000489</t>
  </si>
  <si>
    <t>USR-L-000490</t>
  </si>
  <si>
    <t>USR-L-000491</t>
  </si>
  <si>
    <t>USR-L-000492</t>
  </si>
  <si>
    <t>USR-L-000493</t>
  </si>
  <si>
    <t>USR-L-000494</t>
  </si>
  <si>
    <t>USR-L-000495</t>
  </si>
  <si>
    <t>USR-L-000496</t>
  </si>
  <si>
    <t>USR-L-000497</t>
  </si>
  <si>
    <t>USR-L-000498</t>
  </si>
  <si>
    <t>USR-L-000499</t>
  </si>
  <si>
    <t>USR-L-000500</t>
  </si>
  <si>
    <t>USR-L-000501</t>
  </si>
  <si>
    <t>USR-L-000502</t>
  </si>
  <si>
    <t>USR-L-000503</t>
  </si>
  <si>
    <t>USR-L-000504</t>
  </si>
  <si>
    <t>USR-L-000505</t>
  </si>
  <si>
    <t>USR-L-000506</t>
  </si>
  <si>
    <t>USR-L-000507</t>
  </si>
  <si>
    <t>USR-L-000508</t>
  </si>
  <si>
    <t>USR-L-000509</t>
  </si>
  <si>
    <t>USR-L-000510</t>
  </si>
  <si>
    <t>USR-L-000511</t>
  </si>
  <si>
    <t>USR-L-000512</t>
  </si>
  <si>
    <t>USR-L-000513</t>
  </si>
  <si>
    <t>USR-L-000514</t>
  </si>
  <si>
    <t>USR-L-000515</t>
  </si>
  <si>
    <t>USR-L-000516</t>
  </si>
  <si>
    <t>USR-L-000517</t>
  </si>
  <si>
    <t>USR-L-000518</t>
  </si>
  <si>
    <t>USR-L-000519</t>
  </si>
  <si>
    <t>USR-L-000520</t>
  </si>
  <si>
    <t>USR-L-000521</t>
  </si>
  <si>
    <t>USR-L-000522</t>
  </si>
  <si>
    <t>USR-L-000523</t>
  </si>
  <si>
    <t>USR-L-000524</t>
  </si>
  <si>
    <t>USR-L-000525</t>
  </si>
  <si>
    <t>USR-L-000526</t>
  </si>
  <si>
    <t>USR-L-000527</t>
  </si>
  <si>
    <t>USR-L-000528</t>
  </si>
  <si>
    <t>USR-L-000529</t>
  </si>
  <si>
    <t>USR-L-000530</t>
  </si>
  <si>
    <t>USR-L-000531</t>
  </si>
  <si>
    <t>USR-L-000532</t>
  </si>
  <si>
    <t>USR-L-000533</t>
  </si>
  <si>
    <t>USR-L-000534</t>
  </si>
  <si>
    <t>USR-L-000535</t>
  </si>
  <si>
    <t>USR-L-000536</t>
  </si>
  <si>
    <t>USR-L-000537</t>
  </si>
  <si>
    <t>USR-L-000538</t>
  </si>
  <si>
    <t>USR-L-000539</t>
  </si>
  <si>
    <t>USR-L-000540</t>
  </si>
  <si>
    <t>USR-L-000541</t>
  </si>
  <si>
    <t>USR-L-000542</t>
  </si>
  <si>
    <t>USR-L-000543</t>
  </si>
  <si>
    <t>USR-L-000544</t>
  </si>
  <si>
    <t>USR-L-000545</t>
  </si>
  <si>
    <t>USR-L-000546</t>
  </si>
  <si>
    <t>USR-L-000547</t>
  </si>
  <si>
    <t>USR-L-000548</t>
  </si>
  <si>
    <t>USR-L-000549</t>
  </si>
  <si>
    <t>USR-L-000550</t>
  </si>
  <si>
    <t>USR-L-000551</t>
  </si>
  <si>
    <t>USR-L-000552</t>
  </si>
  <si>
    <t>USR-L-000553</t>
  </si>
  <si>
    <t>USR-L-000554</t>
  </si>
  <si>
    <t>USR-L-000555</t>
  </si>
  <si>
    <t>USR-L-000556</t>
  </si>
  <si>
    <t>USR-L-000557</t>
  </si>
  <si>
    <t>USR-L-000558</t>
  </si>
  <si>
    <t>USR-L-000559</t>
  </si>
  <si>
    <t>USR-L-000560</t>
  </si>
  <si>
    <t>USR-L-000561</t>
  </si>
  <si>
    <t>USR-L-000562</t>
  </si>
  <si>
    <t>USR-L-000563</t>
  </si>
  <si>
    <t>USR-L-000564</t>
  </si>
  <si>
    <t>USR-L-000565</t>
  </si>
  <si>
    <t>USR-L-000566</t>
  </si>
  <si>
    <t>USR-L-000567</t>
  </si>
  <si>
    <t>USR-L-000568</t>
  </si>
  <si>
    <t>USR-L-000569</t>
  </si>
  <si>
    <t>USR-L-000570</t>
  </si>
  <si>
    <t>USR-L-000571</t>
  </si>
  <si>
    <t>USR-L-000572</t>
  </si>
  <si>
    <t>USR-L-000573</t>
  </si>
  <si>
    <t>USR-L-000574</t>
  </si>
  <si>
    <t>USR-L-000575</t>
  </si>
  <si>
    <t>USR-L-000576</t>
  </si>
  <si>
    <t>USR-L-000577</t>
  </si>
  <si>
    <t>USR-L-000578</t>
  </si>
  <si>
    <t>USR-L-000579</t>
  </si>
  <si>
    <t>USR-L-000580</t>
  </si>
  <si>
    <t>USR-L-000581</t>
  </si>
  <si>
    <t>USR-L-000582</t>
  </si>
  <si>
    <t>USR-L-000583</t>
  </si>
  <si>
    <t>USR-L-000584</t>
  </si>
  <si>
    <t>USR-L-000585</t>
  </si>
  <si>
    <t>USR-L-000586</t>
  </si>
  <si>
    <t>USR-L-000587</t>
  </si>
  <si>
    <t>USR-L-000588</t>
  </si>
  <si>
    <t>USR-L-000589</t>
  </si>
  <si>
    <t>USR-L-000590</t>
  </si>
  <si>
    <t>USR-L-000591</t>
  </si>
  <si>
    <t>USR-L-000592</t>
  </si>
  <si>
    <t>USR-L-000593</t>
  </si>
  <si>
    <t>USR-L-000594</t>
  </si>
  <si>
    <t>USR-L-000595</t>
  </si>
  <si>
    <t>USR-L-000596</t>
  </si>
  <si>
    <t>USR-L-000597</t>
  </si>
  <si>
    <t>USR-L-000598</t>
  </si>
  <si>
    <t>USR-L-000599</t>
  </si>
  <si>
    <t>USR-L-000600</t>
  </si>
  <si>
    <t>USR-L-000601</t>
  </si>
  <si>
    <t>USR-L-000602</t>
  </si>
  <si>
    <t>USR-L-000603</t>
  </si>
  <si>
    <t>USR-L-000604</t>
  </si>
  <si>
    <t>USR-L-000605</t>
  </si>
  <si>
    <t>USR-L-000606</t>
  </si>
  <si>
    <t>USR-L-000607</t>
  </si>
  <si>
    <t>USR-L-000608</t>
  </si>
  <si>
    <t>USR-L-000609</t>
  </si>
  <si>
    <t>USR-L-000610</t>
  </si>
  <si>
    <t>USR-L-000611</t>
  </si>
  <si>
    <t>USR-L-000612</t>
  </si>
  <si>
    <t>USR-L-000613</t>
  </si>
  <si>
    <t>USR-L-000614</t>
  </si>
  <si>
    <t>USR-L-000615</t>
  </si>
  <si>
    <t>USR-L-000616</t>
  </si>
  <si>
    <t>USR-L-000617</t>
  </si>
  <si>
    <t>USR-L-000618</t>
  </si>
  <si>
    <t>USR-L-000619</t>
  </si>
  <si>
    <t>USR-L-000620</t>
  </si>
  <si>
    <t>USR-L-000621</t>
  </si>
  <si>
    <t>USR-L-000622</t>
  </si>
  <si>
    <t>USR-L-000623</t>
  </si>
  <si>
    <t>USR-L-000624</t>
  </si>
  <si>
    <t>USR-L-000625</t>
  </si>
  <si>
    <t>USR-L-000626</t>
  </si>
  <si>
    <t>USR-L-000627</t>
  </si>
  <si>
    <t>USR-L-000628</t>
  </si>
  <si>
    <t>USR-L-000629</t>
  </si>
  <si>
    <t>USR-L-000630</t>
  </si>
  <si>
    <t>USR-L-000631</t>
  </si>
  <si>
    <t>USR-L-000632</t>
  </si>
  <si>
    <t>USR-L-000633</t>
  </si>
  <si>
    <t>USR-L-000634</t>
  </si>
  <si>
    <t>USR-L-000635</t>
  </si>
  <si>
    <t>USR-L-000636</t>
  </si>
  <si>
    <t>USR-L-000637</t>
  </si>
  <si>
    <t>USR-L-000638</t>
  </si>
  <si>
    <t>USR-L-000639</t>
  </si>
  <si>
    <t>USR-L-000640</t>
  </si>
  <si>
    <t>USR-L-000641</t>
  </si>
  <si>
    <t>USR-L-000642</t>
  </si>
  <si>
    <t>USR-L-000643</t>
  </si>
  <si>
    <t>USR-L-000644</t>
  </si>
  <si>
    <t>USR-L-000645</t>
  </si>
  <si>
    <t>USR-L-000646</t>
  </si>
  <si>
    <t>USR-L-000647</t>
  </si>
  <si>
    <t>USR-L-000648</t>
  </si>
  <si>
    <t>USR-L-000649</t>
  </si>
  <si>
    <t>USR-L-000650</t>
  </si>
  <si>
    <t>USR-L-000651</t>
  </si>
  <si>
    <t>USR-L-000652</t>
  </si>
  <si>
    <t>USR-L-000653</t>
  </si>
  <si>
    <t>USR-L-000654</t>
  </si>
  <si>
    <t>USR-L-000655</t>
  </si>
  <si>
    <t>USR-L-000656</t>
  </si>
  <si>
    <t>USR-L-000657</t>
  </si>
  <si>
    <t>USR-L-000658</t>
  </si>
  <si>
    <t>USR-L-000659</t>
  </si>
  <si>
    <t>USR-L-000660</t>
  </si>
  <si>
    <t>USR-L-000661</t>
  </si>
  <si>
    <t>USR-L-000662</t>
  </si>
  <si>
    <t>USR-L-000663</t>
  </si>
  <si>
    <t>USR-L-000664</t>
  </si>
  <si>
    <t>USR-L-000665</t>
  </si>
  <si>
    <t>USR-L-000666</t>
  </si>
  <si>
    <t>USR-L-000667</t>
  </si>
  <si>
    <t>USR-L-000668</t>
  </si>
  <si>
    <t>USR-L-000669</t>
  </si>
  <si>
    <t>USR-L-000670</t>
  </si>
  <si>
    <t>USR-L-000671</t>
  </si>
  <si>
    <t>USR-L-000672</t>
  </si>
  <si>
    <t>USR-L-000673</t>
  </si>
  <si>
    <t>USR-L-000674</t>
  </si>
  <si>
    <t>USR-L-000675</t>
  </si>
  <si>
    <t>USR-L-000676</t>
  </si>
  <si>
    <t>USR-L-000677</t>
  </si>
  <si>
    <t>USR-L-000678</t>
  </si>
  <si>
    <t>USR-L-000679</t>
  </si>
  <si>
    <t>USR-L-000680</t>
  </si>
  <si>
    <t>USR-L-000681</t>
  </si>
  <si>
    <t>USR-L-000682</t>
  </si>
  <si>
    <t>USR-L-000683</t>
  </si>
  <si>
    <t>USR-L-000684</t>
  </si>
  <si>
    <t>USR-L-000685</t>
  </si>
  <si>
    <t>USR-L-000686</t>
  </si>
  <si>
    <t>USR-L-000687</t>
  </si>
  <si>
    <t>USR-L-000688</t>
  </si>
  <si>
    <t>USR-L-000689</t>
  </si>
  <si>
    <t>USR-L-000690</t>
  </si>
  <si>
    <t>USR-L-000691</t>
  </si>
  <si>
    <t>USR-L-000692</t>
  </si>
  <si>
    <t>USR-L-000693</t>
  </si>
  <si>
    <t>USR-L-000694</t>
  </si>
  <si>
    <t>USR-L-000695</t>
  </si>
  <si>
    <t>USR-L-000696</t>
  </si>
  <si>
    <t>USR-L-000697</t>
  </si>
  <si>
    <t>USR-L-000698</t>
  </si>
  <si>
    <t>USR-L-000699</t>
  </si>
  <si>
    <t>USR-L-000700</t>
  </si>
  <si>
    <t>USR-L-000701</t>
  </si>
  <si>
    <t>USR-L-000702</t>
  </si>
  <si>
    <t>USR-L-000703</t>
  </si>
  <si>
    <t>USR-L-000704</t>
  </si>
  <si>
    <t>USR-L-000705</t>
  </si>
  <si>
    <t>USR-L-000706</t>
  </si>
  <si>
    <t>USR-L-000707</t>
  </si>
  <si>
    <t>USR-L-000708</t>
  </si>
  <si>
    <t>USR-L-000709</t>
  </si>
  <si>
    <t>USR-L-000710</t>
  </si>
  <si>
    <t>USR-L-000711</t>
  </si>
  <si>
    <t>USR-L-000712</t>
  </si>
  <si>
    <t>USR-L-000713</t>
  </si>
  <si>
    <t>USR-L-000714</t>
  </si>
  <si>
    <t>USR-L-000715</t>
  </si>
  <si>
    <t>USR-L-000716</t>
  </si>
  <si>
    <t>USR-L-000717</t>
  </si>
  <si>
    <t>USR-L-000718</t>
  </si>
  <si>
    <t>USR-L-000719</t>
  </si>
  <si>
    <t>USR-L-000720</t>
  </si>
  <si>
    <t>USR-L-000721</t>
  </si>
  <si>
    <t>USR-L-000722</t>
  </si>
  <si>
    <t>USR-L-000723</t>
  </si>
  <si>
    <t>USR-L-000724</t>
  </si>
  <si>
    <t>USR-L-000725</t>
  </si>
  <si>
    <t>USR-L-000726</t>
  </si>
  <si>
    <t>USR-L-000727</t>
  </si>
  <si>
    <t>USR-L-000728</t>
  </si>
  <si>
    <t>USR-L-000729</t>
  </si>
  <si>
    <t>USR-L-000730</t>
  </si>
  <si>
    <t>USR-L-000731</t>
  </si>
  <si>
    <t>USR-L-000732</t>
  </si>
  <si>
    <t>USR-L-000733</t>
  </si>
  <si>
    <t>USR-L-000734</t>
  </si>
  <si>
    <t>USR-L-000735</t>
  </si>
  <si>
    <t>USR-L-000736</t>
  </si>
  <si>
    <t>USR-L-000737</t>
  </si>
  <si>
    <t>USR-L-000738</t>
  </si>
  <si>
    <t>USR-L-000739</t>
  </si>
  <si>
    <t>USR-L-000740</t>
  </si>
  <si>
    <t>USR-L-000741</t>
  </si>
  <si>
    <t>USR-L-000742</t>
  </si>
  <si>
    <t>USR-L-000743</t>
  </si>
  <si>
    <t>USR-L-000744</t>
  </si>
  <si>
    <t>USR-L-000745</t>
  </si>
  <si>
    <t>USR-L-000746</t>
  </si>
  <si>
    <t>USR-L-000747</t>
  </si>
  <si>
    <t>USR-L-000748</t>
  </si>
  <si>
    <t>USR-L-000749</t>
  </si>
  <si>
    <t>USR-L-000750</t>
  </si>
  <si>
    <t>USR-L-000751</t>
  </si>
  <si>
    <t>USR-L-000752</t>
  </si>
  <si>
    <t>USR-L-000753</t>
  </si>
  <si>
    <t>USR-L-000754</t>
  </si>
  <si>
    <t>USR-L-000755</t>
  </si>
  <si>
    <t>USR-L-000756</t>
  </si>
  <si>
    <t>USR-L-000757</t>
  </si>
  <si>
    <t>USR-L-000758</t>
  </si>
  <si>
    <t>USR-L-000759</t>
  </si>
  <si>
    <t>USR-L-000760</t>
  </si>
  <si>
    <t>USR-L-000761</t>
  </si>
  <si>
    <t>USR-L-000762</t>
  </si>
  <si>
    <t>USR-L-000763</t>
  </si>
  <si>
    <t>USR-L-000764</t>
  </si>
  <si>
    <t>USR-L-000765</t>
  </si>
  <si>
    <t>USR-L-000766</t>
  </si>
  <si>
    <t>USR-L-000767</t>
  </si>
  <si>
    <t>USR-L-000768</t>
  </si>
  <si>
    <t>USR-L-000769</t>
  </si>
  <si>
    <t>USR-L-000770</t>
  </si>
  <si>
    <t>USR-L-000771</t>
  </si>
  <si>
    <t>USR-L-000772</t>
  </si>
  <si>
    <t>USR-L-000773</t>
  </si>
  <si>
    <t>USR-L-000774</t>
  </si>
  <si>
    <t>USR-L-000775</t>
  </si>
  <si>
    <t>USR-L-000776</t>
  </si>
  <si>
    <t>USR-L-000777</t>
  </si>
  <si>
    <t>USR-L-000778</t>
  </si>
  <si>
    <t>USR-L-000779</t>
  </si>
  <si>
    <t>USR-L-000780</t>
  </si>
  <si>
    <t>USR-L-000781</t>
  </si>
  <si>
    <t>USR-L-000782</t>
  </si>
  <si>
    <t>USR-L-000783</t>
  </si>
  <si>
    <t>USR-L-000784</t>
  </si>
  <si>
    <t>USR-L-000785</t>
  </si>
  <si>
    <t>USR-L-000786</t>
  </si>
  <si>
    <t>USR-L-000787</t>
  </si>
  <si>
    <t>USR-L-000788</t>
  </si>
  <si>
    <t>USR-L-000789</t>
  </si>
  <si>
    <t>USR-L-000790</t>
  </si>
  <si>
    <t>USR-L-000791</t>
  </si>
  <si>
    <t>USR-L-000792</t>
  </si>
  <si>
    <t>USR-L-000793</t>
  </si>
  <si>
    <t>USR-L-000794</t>
  </si>
  <si>
    <t>USR-L-000795</t>
  </si>
  <si>
    <t>USR-L-000796</t>
  </si>
  <si>
    <t>USR-L-000797</t>
  </si>
  <si>
    <t>USR-L-000798</t>
  </si>
  <si>
    <t>USR-L-000799</t>
  </si>
  <si>
    <t>USR-L-000800</t>
  </si>
  <si>
    <t>USR-L-000801</t>
  </si>
  <si>
    <t>USR-L-000802</t>
  </si>
  <si>
    <t>USR-L-000803</t>
  </si>
  <si>
    <t>USR-L-000804</t>
  </si>
  <si>
    <t>USR-L-000805</t>
  </si>
  <si>
    <t>USR-L-000806</t>
  </si>
  <si>
    <t>USR-L-000807</t>
  </si>
  <si>
    <t>USR-L-000808</t>
  </si>
  <si>
    <t>USR-L-000809</t>
  </si>
  <si>
    <t>USR-L-000810</t>
  </si>
  <si>
    <t>USR-L-000811</t>
  </si>
  <si>
    <t>USR-L-000812</t>
  </si>
  <si>
    <t>USR-L-000813</t>
  </si>
  <si>
    <t>USR-L-000814</t>
  </si>
  <si>
    <t>USR-L-000815</t>
  </si>
  <si>
    <t>USR-L-000816</t>
  </si>
  <si>
    <t>USR-L-000817</t>
  </si>
  <si>
    <t>USR-L-000818</t>
  </si>
  <si>
    <t>USR-L-000819</t>
  </si>
  <si>
    <t>USR-L-000820</t>
  </si>
  <si>
    <t>USR-L-000821</t>
  </si>
  <si>
    <t>USR-L-000822</t>
  </si>
  <si>
    <t>USR-L-000823</t>
  </si>
  <si>
    <t>USR-L-000824</t>
  </si>
  <si>
    <t>USR-L-000825</t>
  </si>
  <si>
    <t>USR-L-000826</t>
  </si>
  <si>
    <t>USR-L-000827</t>
  </si>
  <si>
    <t>USR-L-000828</t>
  </si>
  <si>
    <t>USR-L-000829</t>
  </si>
  <si>
    <t>USR-L-000830</t>
  </si>
  <si>
    <t>USR-L-000831</t>
  </si>
  <si>
    <t>USR-L-000832</t>
  </si>
  <si>
    <t>USR-L-000833</t>
  </si>
  <si>
    <t>USR-L-000834</t>
  </si>
  <si>
    <t>USR-L-000835</t>
  </si>
  <si>
    <t>USR-L-000836</t>
  </si>
  <si>
    <t>USR-L-000837</t>
  </si>
  <si>
    <t>USR-L-000838</t>
  </si>
  <si>
    <t>USR-L-000839</t>
  </si>
  <si>
    <t>USR-L-000840</t>
  </si>
  <si>
    <t>USR-L-000841</t>
  </si>
  <si>
    <t>USR-L-000842</t>
  </si>
  <si>
    <t>USR-L-000843</t>
  </si>
  <si>
    <t>USR-L-000844</t>
  </si>
  <si>
    <t>USR-L-000845</t>
  </si>
  <si>
    <t>USR-L-000846</t>
  </si>
  <si>
    <t>USR-L-000847</t>
  </si>
  <si>
    <t>USR-L-000848</t>
  </si>
  <si>
    <t>USR-L-000849</t>
  </si>
  <si>
    <t>USR-L-000850</t>
  </si>
  <si>
    <t>USR-L-000851</t>
  </si>
  <si>
    <t>USR-L-000852</t>
  </si>
  <si>
    <t>USR-L-000853</t>
  </si>
  <si>
    <t>USR-L-000854</t>
  </si>
  <si>
    <t>USR-L-000855</t>
  </si>
  <si>
    <t>USR-L-000856</t>
  </si>
  <si>
    <t>USR-L-000857</t>
  </si>
  <si>
    <t>USR-L-000858</t>
  </si>
  <si>
    <t>USR-L-000859</t>
  </si>
  <si>
    <t>USR-L-000860</t>
  </si>
  <si>
    <t>USR-L-000861</t>
  </si>
  <si>
    <t>USR-L-000862</t>
  </si>
  <si>
    <t>USR-L-000863</t>
  </si>
  <si>
    <t>USR-L-000864</t>
  </si>
  <si>
    <t>USR-L-000865</t>
  </si>
  <si>
    <t>USR-L-000866</t>
  </si>
  <si>
    <t>USR-L-000867</t>
  </si>
  <si>
    <t>USR-L-000868</t>
  </si>
  <si>
    <t>USR-L-000869</t>
  </si>
  <si>
    <t>USR-L-000870</t>
  </si>
  <si>
    <t>USR-L-000871</t>
  </si>
  <si>
    <t>USR-L-000872</t>
  </si>
  <si>
    <t>USR-L-000873</t>
  </si>
  <si>
    <t>USR-L-000874</t>
  </si>
  <si>
    <t>USR-L-000875</t>
  </si>
  <si>
    <t>USR-L-000876</t>
  </si>
  <si>
    <t>USR-L-000877</t>
  </si>
  <si>
    <t>USR-L-000878</t>
  </si>
  <si>
    <t>USR-L-000879</t>
  </si>
  <si>
    <t>USR-L-000880</t>
  </si>
  <si>
    <t>USR-L-000881</t>
  </si>
  <si>
    <t>USR-L-000882</t>
  </si>
  <si>
    <t>USR-L-000883</t>
  </si>
  <si>
    <t>USR-L-000884</t>
  </si>
  <si>
    <t>USR-L-000885</t>
  </si>
  <si>
    <t>USR-L-000886</t>
  </si>
  <si>
    <t>USR-L-000887</t>
  </si>
  <si>
    <t>USR-L-000888</t>
  </si>
  <si>
    <t>USR-L-000889</t>
  </si>
  <si>
    <t>USR-L-000890</t>
  </si>
  <si>
    <t>USR-L-000891</t>
  </si>
  <si>
    <t>USR-L-000892</t>
  </si>
  <si>
    <t>USR-L-000893</t>
  </si>
  <si>
    <t>USR-L-000894</t>
  </si>
  <si>
    <t>USR-L-000895</t>
  </si>
  <si>
    <t>USR-L-000896</t>
  </si>
  <si>
    <t>USR-L-000897</t>
  </si>
  <si>
    <t>USR-L-000898</t>
  </si>
  <si>
    <t>USR-L-000899</t>
  </si>
  <si>
    <t>USR-L-000900</t>
  </si>
  <si>
    <t>USR-L-000901</t>
  </si>
  <si>
    <t>USR-L-000902</t>
  </si>
  <si>
    <t>USR-L-000903</t>
  </si>
  <si>
    <t>USR-L-000904</t>
  </si>
  <si>
    <t>USR-L-000905</t>
  </si>
  <si>
    <t>USR-L-000906</t>
  </si>
  <si>
    <t>USR-L-000907</t>
  </si>
  <si>
    <t>USR-L-000908</t>
  </si>
  <si>
    <t>USR-L-000909</t>
  </si>
  <si>
    <t>USR-L-000910</t>
  </si>
  <si>
    <t>USR-L-000911</t>
  </si>
  <si>
    <t>USR-L-000912</t>
  </si>
  <si>
    <t>USR-L-000913</t>
  </si>
  <si>
    <t>USR-L-000914</t>
  </si>
  <si>
    <t>USR-L-000915</t>
  </si>
  <si>
    <t>USR-L-000916</t>
  </si>
  <si>
    <t>USR-L-000917</t>
  </si>
  <si>
    <t>USR-L-000918</t>
  </si>
  <si>
    <t>USR-L-000919</t>
  </si>
  <si>
    <t>USR-L-000920</t>
  </si>
  <si>
    <t>Check to see if Hostname is on the "Seat deployment CHG TKTs" sheet</t>
  </si>
  <si>
    <t>CHG TKT Number for Seat Upgrade</t>
  </si>
  <si>
    <t>Is "Closed by" blank?</t>
  </si>
  <si>
    <t>Text for event chart</t>
  </si>
  <si>
    <t>risus dapibus augue vel accumsan tellus nisi eu orci mauris lacinia sapien quis libero nullam sit amet turpis elementum</t>
  </si>
  <si>
    <t>lacus morbi quis tortor id nulla ultrices aliquet maecenas leo odio condimentum id luctus nec</t>
  </si>
  <si>
    <t>vestibulum ac est lacinia nisi venenatis tristique fusce congue diam id ornare imperdiet sapien</t>
  </si>
  <si>
    <t>eget orci vehicula condimentum curabitur in libero ut massa volutpat convallis morbi odio odio</t>
  </si>
  <si>
    <t>sollicitudin mi sit amet lobortis sapien sapien non mi integer ac neque duis bibendum morbi non quam nec</t>
  </si>
  <si>
    <t>sem fusce consequat nulla nisl nunc nisl duis bibendum felis sed interdum venenatis turpis enim blandit mi in porttitor</t>
  </si>
  <si>
    <t>diam neque vestibulum eget vulputate ut ultrices vel augue vestibulum ante ipsum primis in faucibus orci luctus</t>
  </si>
  <si>
    <t>et ultrices posuere cubilia curae nulla dapibus dolor vel est donec odio</t>
  </si>
  <si>
    <t>porta volutpat quam pede lobortis ligula sit amet eleifend pede libero quis orci nullam</t>
  </si>
  <si>
    <t>nisl nunc nisl duis bibendum felis sed interdum venenatis turpis enim blandit mi in porttitor pede justo</t>
  </si>
  <si>
    <t>mauris ullamcorper purus sit amet nulla quisque arcu libero rutrum ac lobortis</t>
  </si>
  <si>
    <t>nisl nunc nisl duis bibendum felis sed interdum venenatis turpis enim blandit mi in porttitor pede justo eu massa donec</t>
  </si>
  <si>
    <t>tincidunt nulla mollis molestie lorem quisque ut erat curabitur gravida nisi</t>
  </si>
  <si>
    <t>metus aenean fermentum donec ut mauris eget massa tempor convallis</t>
  </si>
  <si>
    <t>praesent blandit nam nulla integer pede justo lacinia eget tincidunt eget tempus vel pede morbi porttitor lorem</t>
  </si>
  <si>
    <t>felis sed interdum venenatis turpis enim blandit mi in porttitor pede justo eu massa donec dapibus duis at</t>
  </si>
  <si>
    <t>iaculis diam erat fermentum justo nec condimentum neque sapien placerat ante nulla justo aliquam quis turpis eget</t>
  </si>
  <si>
    <t>libero quis orci nullam molestie nibh in lectus pellentesque at nulla suspendisse potenti cras in purus eu magna vulputate</t>
  </si>
  <si>
    <t>ligula vehicula consequat morbi a ipsum integer a nibh in quis justo maecenas rhoncus aliquam lacus morbi quis tortor id</t>
  </si>
  <si>
    <t>mi in porttitor pede justo eu massa donec dapibus duis at velit eu</t>
  </si>
  <si>
    <t>proin risus praesent lectus vestibulum quam sapien varius ut blandit non interdum in ante</t>
  </si>
  <si>
    <t>volutpat erat quisque erat eros viverra eget congue eget semper rutrum nulla nunc purus phasellus in</t>
  </si>
  <si>
    <t>leo odio condimentum id luctus nec molestie sed justo pellentesque viverra pede ac diam</t>
  </si>
  <si>
    <t>sociis natoque penatibus et magnis dis parturient montes nascetur ridiculus mus vivamus vestibulum sagittis</t>
  </si>
  <si>
    <t>ornare imperdiet sapien urna pretium nisl ut volutpat sapien arcu sed augue</t>
  </si>
  <si>
    <t>ante nulla justo aliquam quis turpis eget elit sodales scelerisque mauris sit amet eros suspendisse accumsan</t>
  </si>
  <si>
    <t>purus eu magna vulputate luctus cum sociis natoque penatibus et magnis dis</t>
  </si>
  <si>
    <t>id massa id nisl venenatis lacinia aenean sit amet justo morbi ut odio cras mi pede</t>
  </si>
  <si>
    <t>vestibulum ante ipsum primis in faucibus orci luctus et ultrices posuere</t>
  </si>
  <si>
    <t>vitae nisl aenean lectus pellentesque eget nunc donec quis orci eget orci vehicula condimentum</t>
  </si>
  <si>
    <t>id justo sit amet sapien dignissim vestibulum vestibulum ante ipsum</t>
  </si>
  <si>
    <t>nec molestie sed justo pellentesque viverra pede ac diam cras pellentesque</t>
  </si>
  <si>
    <t>dapibus nulla suscipit ligula in lacus curabitur at ipsum ac tellus semper interdum mauris ullamcorper purus sit amet nulla quisque</t>
  </si>
  <si>
    <t>pede ac diam cras pellentesque volutpat dui maecenas tristique est et tempus semper est quam pharetra</t>
  </si>
  <si>
    <t>vitae quam suspendisse potenti nullam porttitor lacus at turpis donec posuere metus vitae ipsum</t>
  </si>
  <si>
    <t>metus aenean fermentum donec ut mauris eget massa tempor convallis nulla neque libero convallis eget eleifend luctus ultricies eu</t>
  </si>
  <si>
    <t>at velit vivamus vel nulla eget eros elementum pellentesque quisque porta volutpat erat quisque erat eros viverra</t>
  </si>
  <si>
    <t>odio curabitur convallis duis consequat dui nec nisi volutpat eleifend donec ut dolor morbi vel lectus in quam fringilla</t>
  </si>
  <si>
    <t>dignissim vestibulum vestibulum ante ipsum primis in faucibus orci luctus et ultrices</t>
  </si>
  <si>
    <t>viverra pede ac diam cras pellentesque volutpat dui maecenas tristique est et tempus semper est quam pharetra magna</t>
  </si>
  <si>
    <t>Total SvD calls (repeated for event line)</t>
  </si>
  <si>
    <t>Date Calc</t>
  </si>
  <si>
    <t>Copy the values below to the "Total SvD calls (repeated for event line)" column. A formula will work, but any "blanks" will appear in the chart as a gray box.</t>
  </si>
  <si>
    <r>
      <rPr>
        <b/>
        <sz val="11"/>
        <color theme="1"/>
        <rFont val="Calibri"/>
        <family val="2"/>
        <scheme val="minor"/>
      </rPr>
      <t>NOTE</t>
    </r>
    <r>
      <rPr>
        <sz val="11"/>
        <color theme="1"/>
        <rFont val="Calibri"/>
        <family val="2"/>
        <scheme val="minor"/>
      </rPr>
      <t xml:space="preserve">: The events (gray boxes) on the chart will need to be manually arranged each use.
</t>
    </r>
    <r>
      <rPr>
        <b/>
        <sz val="11"/>
        <color theme="1"/>
        <rFont val="Calibri"/>
        <family val="2"/>
        <scheme val="minor"/>
      </rPr>
      <t>Recommendation</t>
    </r>
    <r>
      <rPr>
        <sz val="11"/>
        <color theme="1"/>
        <rFont val="Calibri"/>
        <family val="2"/>
        <scheme val="minor"/>
      </rPr>
      <t>: Copy the chart into a PowerPoint presentation.</t>
    </r>
  </si>
  <si>
    <t>3/23/2020 - 4/23/2020</t>
  </si>
  <si>
    <t>4/24/2020 - 5/24/2020</t>
  </si>
  <si>
    <t>5/25/2020 - 10/25/2020</t>
  </si>
  <si>
    <t>10/26/2020 - 3/9/2021</t>
  </si>
  <si>
    <t>3/23/2020 - 3/9/2021</t>
  </si>
  <si>
    <t>"Phase 1" occurred between 3/23/2020 - 4/23/2020</t>
  </si>
  <si>
    <t>"Phase 2" occurred between 4/24/2020 - 5/24/2020</t>
  </si>
  <si>
    <t>"Phase 3" occurred between 5/25/2020 - 10/25/2020</t>
  </si>
  <si>
    <t>"Phase 4" occurred between 10/26/2020 - 3/9/2021</t>
  </si>
  <si>
    <t>Ticket tracking began on 3/23/2020 and ended 3/9/2021.</t>
  </si>
  <si>
    <t>3/23/2020</t>
  </si>
  <si>
    <t>3/24/2020</t>
  </si>
  <si>
    <t>3/25/2020</t>
  </si>
  <si>
    <t>3/26/2020</t>
  </si>
  <si>
    <t>3/27/2020</t>
  </si>
  <si>
    <t>3/28/2020</t>
  </si>
  <si>
    <t>3/29/2020</t>
  </si>
  <si>
    <t>3/30/2020</t>
  </si>
  <si>
    <t>3/31/2020</t>
  </si>
  <si>
    <t>4/1/2020</t>
  </si>
  <si>
    <t>4/2/2020</t>
  </si>
  <si>
    <t>4/3/2020</t>
  </si>
  <si>
    <t>4/4/2020</t>
  </si>
  <si>
    <t>4/5/2020</t>
  </si>
  <si>
    <t>4/6/2020</t>
  </si>
  <si>
    <t>4/7/2020</t>
  </si>
  <si>
    <t>4/8/2020</t>
  </si>
  <si>
    <t>4/9/2020</t>
  </si>
  <si>
    <t>4/10/2020</t>
  </si>
  <si>
    <t>4/11/2020</t>
  </si>
  <si>
    <t>4/12/2020</t>
  </si>
  <si>
    <t>4/13/2020</t>
  </si>
  <si>
    <t>4/14/2020</t>
  </si>
  <si>
    <t>4/15/2020</t>
  </si>
  <si>
    <t>4/16/2020</t>
  </si>
  <si>
    <t>4/17/2020</t>
  </si>
  <si>
    <t>4/18/2020</t>
  </si>
  <si>
    <t>4/19/2020</t>
  </si>
  <si>
    <t>4/20/2020</t>
  </si>
  <si>
    <t>4/21/2020</t>
  </si>
  <si>
    <t>4/22/2020</t>
  </si>
  <si>
    <t>4/23/2020</t>
  </si>
  <si>
    <t>4/24/2020</t>
  </si>
  <si>
    <t>4/25/2020</t>
  </si>
  <si>
    <t>4/26/2020</t>
  </si>
  <si>
    <t>4/27/2020</t>
  </si>
  <si>
    <t>4/28/2020</t>
  </si>
  <si>
    <t>4/29/2020</t>
  </si>
  <si>
    <t>4/30/2020</t>
  </si>
  <si>
    <t>5/1/2020</t>
  </si>
  <si>
    <t>5/2/2020</t>
  </si>
  <si>
    <t>5/3/2020</t>
  </si>
  <si>
    <t>5/4/2020</t>
  </si>
  <si>
    <t>5/5/2020</t>
  </si>
  <si>
    <t>5/6/2020</t>
  </si>
  <si>
    <t>5/7/2020</t>
  </si>
  <si>
    <t>5/8/2020</t>
  </si>
  <si>
    <t>5/9/2020</t>
  </si>
  <si>
    <t>5/10/2020</t>
  </si>
  <si>
    <t>5/11/2020</t>
  </si>
  <si>
    <t>5/12/2020</t>
  </si>
  <si>
    <t>5/13/2020</t>
  </si>
  <si>
    <t>5/14/2020</t>
  </si>
  <si>
    <t>5/15/2020</t>
  </si>
  <si>
    <t>5/16/2020</t>
  </si>
  <si>
    <t>5/17/2020</t>
  </si>
  <si>
    <t>5/18/2020</t>
  </si>
  <si>
    <t>5/19/2020</t>
  </si>
  <si>
    <t>5/20/2020</t>
  </si>
  <si>
    <t>5/21/2020</t>
  </si>
  <si>
    <t>5/22/2020</t>
  </si>
  <si>
    <t>5/23/2020</t>
  </si>
  <si>
    <t>5/24/2020</t>
  </si>
  <si>
    <t>5/25/2020</t>
  </si>
  <si>
    <t>5/26/2020</t>
  </si>
  <si>
    <t>5/27/2020</t>
  </si>
  <si>
    <t>5/28/2020</t>
  </si>
  <si>
    <t>5/29/2020</t>
  </si>
  <si>
    <t>5/30/2020</t>
  </si>
  <si>
    <t>5/31/2020</t>
  </si>
  <si>
    <t>6/1/2020</t>
  </si>
  <si>
    <t>6/2/2020</t>
  </si>
  <si>
    <t>6/3/2020</t>
  </si>
  <si>
    <t>6/4/2020</t>
  </si>
  <si>
    <t>6/5/2020</t>
  </si>
  <si>
    <t>6/6/2020</t>
  </si>
  <si>
    <t>6/7/2020</t>
  </si>
  <si>
    <t>6/8/2020</t>
  </si>
  <si>
    <t>6/9/2020</t>
  </si>
  <si>
    <t>6/10/2020</t>
  </si>
  <si>
    <t>6/11/2020</t>
  </si>
  <si>
    <t>6/12/2020</t>
  </si>
  <si>
    <t>6/13/2020</t>
  </si>
  <si>
    <t>6/14/2020</t>
  </si>
  <si>
    <t>6/15/2020</t>
  </si>
  <si>
    <t>6/16/2020</t>
  </si>
  <si>
    <t>6/17/2020</t>
  </si>
  <si>
    <t>6/18/2020</t>
  </si>
  <si>
    <t>6/19/2020</t>
  </si>
  <si>
    <t>6/20/2020</t>
  </si>
  <si>
    <t>6/21/2020</t>
  </si>
  <si>
    <t>6/22/2020</t>
  </si>
  <si>
    <t>6/23/2020</t>
  </si>
  <si>
    <t>6/24/2020</t>
  </si>
  <si>
    <t>6/25/2020</t>
  </si>
  <si>
    <t>6/26/2020</t>
  </si>
  <si>
    <t>6/27/2020</t>
  </si>
  <si>
    <t>6/28/2020</t>
  </si>
  <si>
    <t>6/29/2020</t>
  </si>
  <si>
    <t>6/30/2020</t>
  </si>
  <si>
    <t>7/1/2020</t>
  </si>
  <si>
    <t>7/2/2020</t>
  </si>
  <si>
    <t>7/3/2020</t>
  </si>
  <si>
    <t>7/4/2020</t>
  </si>
  <si>
    <t>7/5/2020</t>
  </si>
  <si>
    <t>7/6/2020</t>
  </si>
  <si>
    <t>7/7/2020</t>
  </si>
  <si>
    <t>7/8/2020</t>
  </si>
  <si>
    <t>7/9/2020</t>
  </si>
  <si>
    <t>7/10/2020</t>
  </si>
  <si>
    <t>7/11/2020</t>
  </si>
  <si>
    <t>7/12/2020</t>
  </si>
  <si>
    <t>7/13/2020</t>
  </si>
  <si>
    <t>7/14/2020</t>
  </si>
  <si>
    <t>7/15/2020</t>
  </si>
  <si>
    <t>7/16/2020</t>
  </si>
  <si>
    <t>7/17/2020</t>
  </si>
  <si>
    <t>7/18/2020</t>
  </si>
  <si>
    <t>7/19/2020</t>
  </si>
  <si>
    <t>7/20/2020</t>
  </si>
  <si>
    <t>7/21/2020</t>
  </si>
  <si>
    <t>7/22/2020</t>
  </si>
  <si>
    <t>7/25/2020</t>
  </si>
  <si>
    <t>7/26/2020</t>
  </si>
  <si>
    <t>8/1/2020</t>
  </si>
  <si>
    <t>8/2/2020</t>
  </si>
  <si>
    <t>8/8/2020</t>
  </si>
  <si>
    <t>8/9/2020</t>
  </si>
  <si>
    <t>8/15/2020</t>
  </si>
  <si>
    <t>8/16/2020</t>
  </si>
  <si>
    <t>8/22/2020</t>
  </si>
  <si>
    <t>8/23/2020</t>
  </si>
  <si>
    <t>8/29/2020</t>
  </si>
  <si>
    <t>8/30/2020</t>
  </si>
  <si>
    <t>9/5/2020</t>
  </si>
  <si>
    <t>9/6/2020</t>
  </si>
  <si>
    <t>9/7/2020</t>
  </si>
  <si>
    <t>9/12/2020</t>
  </si>
  <si>
    <t>9/13/2020</t>
  </si>
  <si>
    <t>9/19/2020</t>
  </si>
  <si>
    <t>9/20/2020</t>
  </si>
  <si>
    <t>9/26/2020</t>
  </si>
  <si>
    <t>9/27/2020</t>
  </si>
  <si>
    <t>10/3/2020</t>
  </si>
  <si>
    <t>10/4/2020</t>
  </si>
  <si>
    <t>10/10/2020</t>
  </si>
  <si>
    <t>10/11/2020</t>
  </si>
  <si>
    <t>10/17/2020</t>
  </si>
  <si>
    <t>10/18/2020</t>
  </si>
  <si>
    <t>10/24/2020</t>
  </si>
  <si>
    <t>10/25/2020</t>
  </si>
  <si>
    <t>10/31/2020</t>
  </si>
  <si>
    <t>11/1/2020</t>
  </si>
  <si>
    <t>11/7/2020</t>
  </si>
  <si>
    <t>11/8/2020</t>
  </si>
  <si>
    <t>11/11/2020</t>
  </si>
  <si>
    <t>11/14/2020</t>
  </si>
  <si>
    <t>11/15/2020</t>
  </si>
  <si>
    <t>11/21/2020</t>
  </si>
  <si>
    <t>11/22/2020</t>
  </si>
  <si>
    <t>11/26/2020</t>
  </si>
  <si>
    <t>11/28/2020</t>
  </si>
  <si>
    <t>11/29/2020</t>
  </si>
  <si>
    <t>12/5/2020</t>
  </si>
  <si>
    <t>12/6/2020</t>
  </si>
  <si>
    <t>12/12/2020</t>
  </si>
  <si>
    <t>12/13/2020</t>
  </si>
  <si>
    <t>2020-12-19</t>
  </si>
  <si>
    <t>2020-12-20</t>
  </si>
  <si>
    <t>2020-12-26</t>
  </si>
  <si>
    <t>2020-12-27</t>
  </si>
  <si>
    <t>2021-01-02</t>
  </si>
  <si>
    <t>2021-01-03</t>
  </si>
  <si>
    <t>2021-01-09</t>
  </si>
  <si>
    <t>2021-01-10</t>
  </si>
  <si>
    <t>2021-01-16</t>
  </si>
  <si>
    <t>2021-01-17</t>
  </si>
  <si>
    <t>2021-01-23</t>
  </si>
  <si>
    <t>2021-01-24</t>
  </si>
  <si>
    <t>2021-01-30</t>
  </si>
  <si>
    <t>2021-01-31</t>
  </si>
  <si>
    <t>2021-02-06</t>
  </si>
  <si>
    <t>2021-02-07</t>
  </si>
  <si>
    <t>2021-02-13</t>
  </si>
  <si>
    <t>2021-02-14</t>
  </si>
  <si>
    <t>2021-02-20</t>
  </si>
  <si>
    <t>2021-02-21</t>
  </si>
  <si>
    <t>2021-02-27</t>
  </si>
  <si>
    <t>2021-02-28</t>
  </si>
  <si>
    <t>2021-03-06</t>
  </si>
  <si>
    <t>2021-03-07</t>
  </si>
  <si>
    <t>Agent notated "augue"</t>
  </si>
  <si>
    <t>Average Handle Time (AHT)</t>
  </si>
  <si>
    <t>Is Ticket Number blank?</t>
  </si>
  <si>
    <t>USR-D-0184</t>
  </si>
  <si>
    <t>USR-D-0186</t>
  </si>
  <si>
    <t>USR-D-026</t>
  </si>
  <si>
    <t>USR-D-0283</t>
  </si>
  <si>
    <t>USR-D-0299</t>
  </si>
  <si>
    <t>USR-D-0371</t>
  </si>
  <si>
    <t>USR-D-0503</t>
  </si>
  <si>
    <t>USR-D-0689</t>
  </si>
  <si>
    <t>USR-D-0726</t>
  </si>
  <si>
    <t>USR-D-0760</t>
  </si>
  <si>
    <t>USR-D-0871</t>
  </si>
  <si>
    <t>USR-D-0886</t>
  </si>
  <si>
    <t>USR-D-1020</t>
  </si>
  <si>
    <t>USR-D-10419</t>
  </si>
  <si>
    <t>USR-D-10628</t>
  </si>
  <si>
    <t>USR-D-10665</t>
  </si>
  <si>
    <t>USR-D-10818</t>
  </si>
  <si>
    <t>USR-D-1095</t>
  </si>
  <si>
    <t>USR-D-11211</t>
  </si>
  <si>
    <t>USR-D-11455</t>
  </si>
  <si>
    <t>USR-D-11537</t>
  </si>
  <si>
    <t>USR-D-11767</t>
  </si>
  <si>
    <t>USR-D-1178</t>
  </si>
  <si>
    <t>USR-D-11786</t>
  </si>
  <si>
    <t>USR-D-11840</t>
  </si>
  <si>
    <t>USR-D-12261</t>
  </si>
  <si>
    <t>USR-D-12504</t>
  </si>
  <si>
    <t>USR-D-12706</t>
  </si>
  <si>
    <t>USR-D-1274</t>
  </si>
  <si>
    <t>USR-D-12937</t>
  </si>
  <si>
    <t>USR-D-12989</t>
  </si>
  <si>
    <t>USR-D-13107</t>
  </si>
  <si>
    <t>USR-D-13111</t>
  </si>
  <si>
    <t>USR-D-1313</t>
  </si>
  <si>
    <t>USR-D-13176</t>
  </si>
  <si>
    <t>USR-D-13179</t>
  </si>
  <si>
    <t>USR-D-13208</t>
  </si>
  <si>
    <t>USR-D-136</t>
  </si>
  <si>
    <t>USR-D-1361</t>
  </si>
  <si>
    <t>USR-D-13766</t>
  </si>
  <si>
    <t>USR-D-13933</t>
  </si>
  <si>
    <t>USR-D-1397</t>
  </si>
  <si>
    <t>USR-D-14165</t>
  </si>
  <si>
    <t>USR-D-1454</t>
  </si>
  <si>
    <t>USR-D-14633</t>
  </si>
  <si>
    <t>USR-D-14650</t>
  </si>
  <si>
    <t>USR-D-14779</t>
  </si>
  <si>
    <t>USR-D-14893</t>
  </si>
  <si>
    <t>USR-D-14922</t>
  </si>
  <si>
    <t>USR-D-14944</t>
  </si>
  <si>
    <t>USR-D-1522</t>
  </si>
  <si>
    <t>USR-D-15302</t>
  </si>
  <si>
    <t>USR-D-15836</t>
  </si>
  <si>
    <t>USR-D-15905</t>
  </si>
  <si>
    <t>USR-D-15943</t>
  </si>
  <si>
    <t>USR-D-15963</t>
  </si>
  <si>
    <t>USR-D-16323</t>
  </si>
  <si>
    <t>USR-D-16338</t>
  </si>
  <si>
    <t>USR-D-16362</t>
  </si>
  <si>
    <t>USR-D-16471</t>
  </si>
  <si>
    <t>USR-D-16485</t>
  </si>
  <si>
    <t>USR-D-1657</t>
  </si>
  <si>
    <t>USR-D-16610</t>
  </si>
  <si>
    <t>USR-D-16724</t>
  </si>
  <si>
    <t>USR-D-16769</t>
  </si>
  <si>
    <t>USR-D-1679</t>
  </si>
  <si>
    <t>USR-D-1695</t>
  </si>
  <si>
    <t>USR-D-17155</t>
  </si>
  <si>
    <t>USR-D-1731</t>
  </si>
  <si>
    <t>USR-D-17476</t>
  </si>
  <si>
    <t>USR-D-17487</t>
  </si>
  <si>
    <t>USR-D-17640</t>
  </si>
  <si>
    <t>USR-D-17711</t>
  </si>
  <si>
    <t>USR-D-17748</t>
  </si>
  <si>
    <t>USR-D-18315</t>
  </si>
  <si>
    <t>USR-D-18325</t>
  </si>
  <si>
    <t>USR-D-18446</t>
  </si>
  <si>
    <t>USR-D-18510</t>
  </si>
  <si>
    <t>USR-D-18573</t>
  </si>
  <si>
    <t>USR-D-18742</t>
  </si>
  <si>
    <t>USR-D-1875</t>
  </si>
  <si>
    <t>USR-D-1905</t>
  </si>
  <si>
    <t>USR-D-19224</t>
  </si>
  <si>
    <t>USR-D-19295</t>
  </si>
  <si>
    <t>USR-D-19736</t>
  </si>
  <si>
    <t>USR-D-19854</t>
  </si>
  <si>
    <t>USR-D-20236</t>
  </si>
  <si>
    <t>USR-D-20265</t>
  </si>
  <si>
    <t>USR-D-20581</t>
  </si>
  <si>
    <t>USR-D-20690</t>
  </si>
  <si>
    <t>USR-D-20746</t>
  </si>
  <si>
    <t>USR-D-20779</t>
  </si>
  <si>
    <t>USR-D-20887</t>
  </si>
  <si>
    <t>USR-D-2095</t>
  </si>
  <si>
    <t>USR-D-21288</t>
  </si>
  <si>
    <t>USR-D-21554</t>
  </si>
  <si>
    <t>USR-D-21718</t>
  </si>
  <si>
    <t>USR-D-21721</t>
  </si>
  <si>
    <t>USR-D-21875</t>
  </si>
  <si>
    <t>USR-D-2194</t>
  </si>
  <si>
    <t>USR-D-22289</t>
  </si>
  <si>
    <t>USR-D-22696</t>
  </si>
  <si>
    <t>USR-D-22723</t>
  </si>
  <si>
    <t>USR-D-22774</t>
  </si>
  <si>
    <t>USR-D-22792</t>
  </si>
  <si>
    <t>USR-D-22930</t>
  </si>
  <si>
    <t>USR-D-2297</t>
  </si>
  <si>
    <t>USR-D-23163</t>
  </si>
  <si>
    <t>USR-D-2321</t>
  </si>
  <si>
    <t>USR-D-23285</t>
  </si>
  <si>
    <t>USR-D-23346</t>
  </si>
  <si>
    <t>USR-D-23380</t>
  </si>
  <si>
    <t>USR-D-23997</t>
  </si>
  <si>
    <t>USR-D-24206</t>
  </si>
  <si>
    <t>USR-D-24635</t>
  </si>
  <si>
    <t>USR-D-2482</t>
  </si>
  <si>
    <t>USR-D-2485</t>
  </si>
  <si>
    <t>USR-D-25238</t>
  </si>
  <si>
    <t>USR-D-25310</t>
  </si>
  <si>
    <t>USR-D-25314</t>
  </si>
  <si>
    <t>USR-D-25319</t>
  </si>
  <si>
    <t>USR-D-25926</t>
  </si>
  <si>
    <t>USR-D-25990</t>
  </si>
  <si>
    <t>USR-D-26100</t>
  </si>
  <si>
    <t>USR-D-2611</t>
  </si>
  <si>
    <t>USR-D-26135</t>
  </si>
  <si>
    <t>USR-D-26221</t>
  </si>
  <si>
    <t>USR-D-26249</t>
  </si>
  <si>
    <t>USR-D-26442</t>
  </si>
  <si>
    <t>USR-D-26550</t>
  </si>
  <si>
    <t>USR-D-26650</t>
  </si>
  <si>
    <t>USR-D-2677</t>
  </si>
  <si>
    <t>USR-D-26818</t>
  </si>
  <si>
    <t>USR-D-2709</t>
  </si>
  <si>
    <t>USR-D-27124</t>
  </si>
  <si>
    <t>USR-D-2713</t>
  </si>
  <si>
    <t>USR-D-27196</t>
  </si>
  <si>
    <t>USR-D-27330</t>
  </si>
  <si>
    <t>USR-D-27489</t>
  </si>
  <si>
    <t>USR-D-27490</t>
  </si>
  <si>
    <t>USR-D-27589</t>
  </si>
  <si>
    <t>USR-D-27781</t>
  </si>
  <si>
    <t>USR-D-279</t>
  </si>
  <si>
    <t>USR-D-27946</t>
  </si>
  <si>
    <t>USR-D-28215</t>
  </si>
  <si>
    <t>USR-D-28555</t>
  </si>
  <si>
    <t>USR-D-28715</t>
  </si>
  <si>
    <t>USR-D-28952</t>
  </si>
  <si>
    <t>USR-D-28955</t>
  </si>
  <si>
    <t>USR-D-29257</t>
  </si>
  <si>
    <t>USR-D-29359</t>
  </si>
  <si>
    <t>USR-D-29404</t>
  </si>
  <si>
    <t>USR-D-29432</t>
  </si>
  <si>
    <t>USR-D-29446</t>
  </si>
  <si>
    <t>USR-D-29467</t>
  </si>
  <si>
    <t>USR-D-29549</t>
  </si>
  <si>
    <t>USR-D-29609</t>
  </si>
  <si>
    <t>USR-D-29759</t>
  </si>
  <si>
    <t>USR-D-298</t>
  </si>
  <si>
    <t>USR-D-29802</t>
  </si>
  <si>
    <t>USR-D-29920</t>
  </si>
  <si>
    <t>USR-D-29950</t>
  </si>
  <si>
    <t>USR-D-30185</t>
  </si>
  <si>
    <t>USR-D-30388</t>
  </si>
  <si>
    <t>USR-D-30445</t>
  </si>
  <si>
    <t>USR-D-30543</t>
  </si>
  <si>
    <t>USR-D-30720</t>
  </si>
  <si>
    <t>USR-D-30731</t>
  </si>
  <si>
    <t>USR-D-30965</t>
  </si>
  <si>
    <t>USR-D-31133</t>
  </si>
  <si>
    <t>USR-D-31232</t>
  </si>
  <si>
    <t>USR-D-31241</t>
  </si>
  <si>
    <t>USR-D-31452</t>
  </si>
  <si>
    <t>USR-D-31467</t>
  </si>
  <si>
    <t>USR-D-3147</t>
  </si>
  <si>
    <t>USR-D-31480</t>
  </si>
  <si>
    <t>USR-D-31754</t>
  </si>
  <si>
    <t>USR-D-31829</t>
  </si>
  <si>
    <t>USR-D-31926</t>
  </si>
  <si>
    <t>USR-D-32220</t>
  </si>
  <si>
    <t>USR-D-32310</t>
  </si>
  <si>
    <t>USR-D-32314</t>
  </si>
  <si>
    <t>USR-D-32345</t>
  </si>
  <si>
    <t>USR-D-32397</t>
  </si>
  <si>
    <t>USR-D-32539</t>
  </si>
  <si>
    <t>USR-D-32590</t>
  </si>
  <si>
    <t>USR-D-32727</t>
  </si>
  <si>
    <t>USR-D-3275</t>
  </si>
  <si>
    <t>USR-D-32777</t>
  </si>
  <si>
    <t>USR-D-32807</t>
  </si>
  <si>
    <t>USR-D-32809</t>
  </si>
  <si>
    <t>USR-D-33204</t>
  </si>
  <si>
    <t>USR-D-33249</t>
  </si>
  <si>
    <t>USR-D-33589</t>
  </si>
  <si>
    <t>USR-D-34290</t>
  </si>
  <si>
    <t>USR-D-34463</t>
  </si>
  <si>
    <t>USR-D-34569</t>
  </si>
  <si>
    <t>USR-D-34645</t>
  </si>
  <si>
    <t>USR-D-34810</t>
  </si>
  <si>
    <t>USR-D-34882</t>
  </si>
  <si>
    <t>USR-D-3504</t>
  </si>
  <si>
    <t>USR-D-35210</t>
  </si>
  <si>
    <t>USR-D-35290</t>
  </si>
  <si>
    <t>USR-D-3530</t>
  </si>
  <si>
    <t>USR-D-35341</t>
  </si>
  <si>
    <t>USR-D-35647</t>
  </si>
  <si>
    <t>USR-D-35667</t>
  </si>
  <si>
    <t>USR-D-3580</t>
  </si>
  <si>
    <t>USR-D-36145</t>
  </si>
  <si>
    <t>USR-D-3631</t>
  </si>
  <si>
    <t>USR-D-36444</t>
  </si>
  <si>
    <t>USR-D-36722</t>
  </si>
  <si>
    <t>USR-D-36808</t>
  </si>
  <si>
    <t>USR-D-37134</t>
  </si>
  <si>
    <t>USR-D-37443</t>
  </si>
  <si>
    <t>USR-D-37464</t>
  </si>
  <si>
    <t>USR-D-37885</t>
  </si>
  <si>
    <t>USR-D-37951</t>
  </si>
  <si>
    <t>USR-D-38388</t>
  </si>
  <si>
    <t>USR-D-38425</t>
  </si>
  <si>
    <t>USR-D-38436</t>
  </si>
  <si>
    <t>USR-D-38639</t>
  </si>
  <si>
    <t>USR-D-3866</t>
  </si>
  <si>
    <t>USR-D-38709</t>
  </si>
  <si>
    <t>USR-D-38899</t>
  </si>
  <si>
    <t>USR-D-39109</t>
  </si>
  <si>
    <t>USR-D-3913</t>
  </si>
  <si>
    <t>USR-D-3918</t>
  </si>
  <si>
    <t>USR-D-39491</t>
  </si>
  <si>
    <t>USR-D-39564</t>
  </si>
  <si>
    <t>USR-D-39702</t>
  </si>
  <si>
    <t>USR-D-39756</t>
  </si>
  <si>
    <t>USR-D-3994</t>
  </si>
  <si>
    <t>USR-D-40245</t>
  </si>
  <si>
    <t>USR-D-40378</t>
  </si>
  <si>
    <t>USR-D-4053</t>
  </si>
  <si>
    <t>USR-D-40876</t>
  </si>
  <si>
    <t>USR-D-4106</t>
  </si>
  <si>
    <t>USR-D-41111</t>
  </si>
  <si>
    <t>USR-D-4127</t>
  </si>
  <si>
    <t>USR-D-4129</t>
  </si>
  <si>
    <t>USR-D-41385</t>
  </si>
  <si>
    <t>USR-D-41575</t>
  </si>
  <si>
    <t>USR-D-41873</t>
  </si>
  <si>
    <t>USR-D-41985</t>
  </si>
  <si>
    <t>USR-D-421</t>
  </si>
  <si>
    <t>USR-D-42169</t>
  </si>
  <si>
    <t>USR-D-42310</t>
  </si>
  <si>
    <t>USR-D-42760</t>
  </si>
  <si>
    <t>USR-D-428</t>
  </si>
  <si>
    <t>USR-D-42886</t>
  </si>
  <si>
    <t>USR-D-42913</t>
  </si>
  <si>
    <t>USR-D-4312</t>
  </si>
  <si>
    <t>USR-D-43243</t>
  </si>
  <si>
    <t>USR-D-4327</t>
  </si>
  <si>
    <t>USR-D-43300</t>
  </si>
  <si>
    <t>USR-D-43328</t>
  </si>
  <si>
    <t>USR-D-43366</t>
  </si>
  <si>
    <t>USR-D-43441</t>
  </si>
  <si>
    <t>USR-D-43513</t>
  </si>
  <si>
    <t>USR-D-43533</t>
  </si>
  <si>
    <t>USR-D-43581</t>
  </si>
  <si>
    <t>USR-D-43610</t>
  </si>
  <si>
    <t>USR-D-43651</t>
  </si>
  <si>
    <t>USR-D-43735</t>
  </si>
  <si>
    <t>USR-D-43856</t>
  </si>
  <si>
    <t>USR-D-43857</t>
  </si>
  <si>
    <t>USR-D-4407</t>
  </si>
  <si>
    <t>USR-D-44388</t>
  </si>
  <si>
    <t>USR-D-44437</t>
  </si>
  <si>
    <t>USR-D-4446</t>
  </si>
  <si>
    <t>USR-D-44482</t>
  </si>
  <si>
    <t>USR-D-4481</t>
  </si>
  <si>
    <t>USR-D-44843</t>
  </si>
  <si>
    <t>USR-D-44947</t>
  </si>
  <si>
    <t>USR-D-45120</t>
  </si>
  <si>
    <t>USR-D-4518</t>
  </si>
  <si>
    <t>USR-D-45280</t>
  </si>
  <si>
    <t>USR-D-4546</t>
  </si>
  <si>
    <t>USR-D-45493</t>
  </si>
  <si>
    <t>USR-D-45785</t>
  </si>
  <si>
    <t>USR-D-45863</t>
  </si>
  <si>
    <t>USR-D-45887</t>
  </si>
  <si>
    <t>USR-D-46315</t>
  </si>
  <si>
    <t>USR-D-46677</t>
  </si>
  <si>
    <t>USR-D-4677</t>
  </si>
  <si>
    <t>USR-D-46862</t>
  </si>
  <si>
    <t>USR-D-46878</t>
  </si>
  <si>
    <t>USR-D-4709</t>
  </si>
  <si>
    <t>USR-D-47194</t>
  </si>
  <si>
    <t>USR-D-47327</t>
  </si>
  <si>
    <t>USR-D-47374</t>
  </si>
  <si>
    <t>USR-D-47434</t>
  </si>
  <si>
    <t>USR-D-47555</t>
  </si>
  <si>
    <t>USR-D-47742</t>
  </si>
  <si>
    <t>USR-D-47857</t>
  </si>
  <si>
    <t>USR-D-4791</t>
  </si>
  <si>
    <t>USR-D-48188</t>
  </si>
  <si>
    <t>USR-D-48261</t>
  </si>
  <si>
    <t>USR-D-48519</t>
  </si>
  <si>
    <t>USR-D-48628</t>
  </si>
  <si>
    <t>USR-D-4879</t>
  </si>
  <si>
    <t>USR-D-48809</t>
  </si>
  <si>
    <t>USR-D-49210</t>
  </si>
  <si>
    <t>USR-D-49292</t>
  </si>
  <si>
    <t>USR-D-49293</t>
  </si>
  <si>
    <t>USR-D-49294</t>
  </si>
  <si>
    <t>USR-D-49301</t>
  </si>
  <si>
    <t>USR-D-4940</t>
  </si>
  <si>
    <t>USR-D-49704</t>
  </si>
  <si>
    <t>USR-D-4989</t>
  </si>
  <si>
    <t>USR-D-49890</t>
  </si>
  <si>
    <t>USR-D-49951</t>
  </si>
  <si>
    <t>USR-D-5018</t>
  </si>
  <si>
    <t>USR-D-502</t>
  </si>
  <si>
    <t>USR-D-50302</t>
  </si>
  <si>
    <t>USR-D-50326</t>
  </si>
  <si>
    <t>USR-D-50614</t>
  </si>
  <si>
    <t>USR-D-50654</t>
  </si>
  <si>
    <t>USR-D-50750</t>
  </si>
  <si>
    <t>USR-D-50842</t>
  </si>
  <si>
    <t>USR-D-51236</t>
  </si>
  <si>
    <t>USR-D-51720</t>
  </si>
  <si>
    <t>USR-D-52</t>
  </si>
  <si>
    <t>USR-D-52101</t>
  </si>
  <si>
    <t>USR-D-52123</t>
  </si>
  <si>
    <t>USR-D-52126</t>
  </si>
  <si>
    <t>USR-D-52197</t>
  </si>
  <si>
    <t>USR-D-5222</t>
  </si>
  <si>
    <t>USR-D-52224</t>
  </si>
  <si>
    <t>USR-D-5223</t>
  </si>
  <si>
    <t>USR-D-52432</t>
  </si>
  <si>
    <t>USR-D-52554</t>
  </si>
  <si>
    <t>USR-D-52603</t>
  </si>
  <si>
    <t>USR-D-52895</t>
  </si>
  <si>
    <t>USR-D-52971</t>
  </si>
  <si>
    <t>USR-D-5337</t>
  </si>
  <si>
    <t>USR-D-5349</t>
  </si>
  <si>
    <t>USR-D-5352</t>
  </si>
  <si>
    <t>USR-D-53559</t>
  </si>
  <si>
    <t>USR-D-53635</t>
  </si>
  <si>
    <t>USR-D-53775</t>
  </si>
  <si>
    <t>USR-D-53982</t>
  </si>
  <si>
    <t>USR-D-5416</t>
  </si>
  <si>
    <t>USR-D-54459</t>
  </si>
  <si>
    <t>USR-D-5454</t>
  </si>
  <si>
    <t>USR-D-54720</t>
  </si>
  <si>
    <t>USR-D-5480</t>
  </si>
  <si>
    <t>USR-D-55160</t>
  </si>
  <si>
    <t>USR-D-55240</t>
  </si>
  <si>
    <t>USR-D-55274</t>
  </si>
  <si>
    <t>USR-D-5532</t>
  </si>
  <si>
    <t>USR-D-55325</t>
  </si>
  <si>
    <t>USR-D-55465</t>
  </si>
  <si>
    <t>USR-D-55714</t>
  </si>
  <si>
    <t>USR-D-55746</t>
  </si>
  <si>
    <t>USR-D-56</t>
  </si>
  <si>
    <t>USR-D-56109</t>
  </si>
  <si>
    <t>USR-D-56210</t>
  </si>
  <si>
    <t>USR-D-56335</t>
  </si>
  <si>
    <t>USR-D-56430</t>
  </si>
  <si>
    <t>USR-D-56466</t>
  </si>
  <si>
    <t>USR-D-56635</t>
  </si>
  <si>
    <t>USR-D-56657</t>
  </si>
  <si>
    <t>USR-D-56716</t>
  </si>
  <si>
    <t>USR-D-56813</t>
  </si>
  <si>
    <t>USR-D-5694</t>
  </si>
  <si>
    <t>USR-D-56970</t>
  </si>
  <si>
    <t>USR-D-56993</t>
  </si>
  <si>
    <t>USR-D-57110</t>
  </si>
  <si>
    <t>USR-D-57113</t>
  </si>
  <si>
    <t>USR-D-57134</t>
  </si>
  <si>
    <t>USR-D-57208</t>
  </si>
  <si>
    <t>USR-D-57438</t>
  </si>
  <si>
    <t>USR-D-57622</t>
  </si>
  <si>
    <t>USR-D-57852</t>
  </si>
  <si>
    <t>USR-D-57868</t>
  </si>
  <si>
    <t>USR-D-57876</t>
  </si>
  <si>
    <t>USR-D-57919</t>
  </si>
  <si>
    <t>USR-D-58370</t>
  </si>
  <si>
    <t>USR-D-58380</t>
  </si>
  <si>
    <t>USR-D-58531</t>
  </si>
  <si>
    <t>USR-D-58728</t>
  </si>
  <si>
    <t>USR-D-58899</t>
  </si>
  <si>
    <t>USR-D-58904</t>
  </si>
  <si>
    <t>USR-D-58920</t>
  </si>
  <si>
    <t>USR-D-59133</t>
  </si>
  <si>
    <t>USR-D-59136</t>
  </si>
  <si>
    <t>USR-D-5926</t>
  </si>
  <si>
    <t>USR-D-59414</t>
  </si>
  <si>
    <t>USR-D-5970</t>
  </si>
  <si>
    <t>USR-D-59707</t>
  </si>
  <si>
    <t>USR-D-60182</t>
  </si>
  <si>
    <t>USR-D-60217</t>
  </si>
  <si>
    <t>USR-D-60265</t>
  </si>
  <si>
    <t>USR-D-60380</t>
  </si>
  <si>
    <t>USR-D-60393</t>
  </si>
  <si>
    <t>USR-D-60453</t>
  </si>
  <si>
    <t>USR-D-6052</t>
  </si>
  <si>
    <t>USR-D-6064</t>
  </si>
  <si>
    <t>USR-D-61245</t>
  </si>
  <si>
    <t>USR-D-61416</t>
  </si>
  <si>
    <t>USR-D-61433</t>
  </si>
  <si>
    <t>USR-D-61444</t>
  </si>
  <si>
    <t>USR-D-61535</t>
  </si>
  <si>
    <t>USR-D-61560</t>
  </si>
  <si>
    <t>USR-D-61593</t>
  </si>
  <si>
    <t>USR-D-61665</t>
  </si>
  <si>
    <t>USR-D-61669</t>
  </si>
  <si>
    <t>USR-D-6171</t>
  </si>
  <si>
    <t>USR-D-61968</t>
  </si>
  <si>
    <t>USR-D-62139</t>
  </si>
  <si>
    <t>USR-D-62429</t>
  </si>
  <si>
    <t>USR-D-6260</t>
  </si>
  <si>
    <t>USR-D-62627</t>
  </si>
  <si>
    <t>USR-D-62717</t>
  </si>
  <si>
    <t>USR-D-62732</t>
  </si>
  <si>
    <t>USR-D-63102</t>
  </si>
  <si>
    <t>USR-D-63146</t>
  </si>
  <si>
    <t>USR-D-63243</t>
  </si>
  <si>
    <t>USR-D-63244</t>
  </si>
  <si>
    <t>USR-D-63641</t>
  </si>
  <si>
    <t>USR-D-64172</t>
  </si>
  <si>
    <t>USR-D-6418</t>
  </si>
  <si>
    <t>USR-D-64199</t>
  </si>
  <si>
    <t>USR-D-64280</t>
  </si>
  <si>
    <t>USR-D-64286</t>
  </si>
  <si>
    <t>USR-D-6443</t>
  </si>
  <si>
    <t>USR-D-64603</t>
  </si>
  <si>
    <t>USR-D-64703</t>
  </si>
  <si>
    <t>USR-D-64713</t>
  </si>
  <si>
    <t>USR-D-64843</t>
  </si>
  <si>
    <t>USR-D-65195</t>
  </si>
  <si>
    <t>USR-D-65311</t>
  </si>
  <si>
    <t>USR-D-65328</t>
  </si>
  <si>
    <t>USR-D-65347</t>
  </si>
  <si>
    <t>USR-D-65412</t>
  </si>
  <si>
    <t>USR-D-65840</t>
  </si>
  <si>
    <t>USR-D-65956</t>
  </si>
  <si>
    <t>USR-D-66405</t>
  </si>
  <si>
    <t>USR-D-66469</t>
  </si>
  <si>
    <t>USR-D-66723</t>
  </si>
  <si>
    <t>USR-D-66796</t>
  </si>
  <si>
    <t>USR-D-6680</t>
  </si>
  <si>
    <t>USR-D-66824</t>
  </si>
  <si>
    <t>USR-D-66910</t>
  </si>
  <si>
    <t>USR-D-67108</t>
  </si>
  <si>
    <t>USR-D-67118</t>
  </si>
  <si>
    <t>USR-D-67143</t>
  </si>
  <si>
    <t>USR-D-67193</t>
  </si>
  <si>
    <t>USR-D-67224</t>
  </si>
  <si>
    <t>USR-D-67432</t>
  </si>
  <si>
    <t>USR-D-6769</t>
  </si>
  <si>
    <t>USR-D-67747</t>
  </si>
  <si>
    <t>USR-D-6776</t>
  </si>
  <si>
    <t>USR-D-67816</t>
  </si>
  <si>
    <t>USR-D-67843</t>
  </si>
  <si>
    <t>USR-D-67945</t>
  </si>
  <si>
    <t>USR-D-68101</t>
  </si>
  <si>
    <t>USR-D-68189</t>
  </si>
  <si>
    <t>USR-D-68190</t>
  </si>
  <si>
    <t>USR-D-68282</t>
  </si>
  <si>
    <t>USR-D-68363</t>
  </si>
  <si>
    <t>USR-D-68364</t>
  </si>
  <si>
    <t>USR-D-68430</t>
  </si>
  <si>
    <t>USR-D-68443</t>
  </si>
  <si>
    <t>USR-D-68519</t>
  </si>
  <si>
    <t>USR-D-6864</t>
  </si>
  <si>
    <t>USR-D-68705</t>
  </si>
  <si>
    <t>USR-D-6918</t>
  </si>
  <si>
    <t>USR-D-69232</t>
  </si>
  <si>
    <t>USR-D-69439</t>
  </si>
  <si>
    <t>USR-D-6946</t>
  </si>
  <si>
    <t>USR-D-69469</t>
  </si>
  <si>
    <t>USR-D-69601</t>
  </si>
  <si>
    <t>USR-D-69620</t>
  </si>
  <si>
    <t>USR-D-6973</t>
  </si>
  <si>
    <t>USR-D-69758</t>
  </si>
  <si>
    <t>USR-D-69874</t>
  </si>
  <si>
    <t>USR-D-69933</t>
  </si>
  <si>
    <t>USR-D-70149</t>
  </si>
  <si>
    <t>USR-D-70217</t>
  </si>
  <si>
    <t>USR-D-70279</t>
  </si>
  <si>
    <t>USR-D-70646</t>
  </si>
  <si>
    <t>USR-D-70758</t>
  </si>
  <si>
    <t>USR-D-70765</t>
  </si>
  <si>
    <t>USR-D-71110</t>
  </si>
  <si>
    <t>USR-D-7135</t>
  </si>
  <si>
    <t>USR-D-71356</t>
  </si>
  <si>
    <t>USR-D-71476</t>
  </si>
  <si>
    <t>USR-D-7149</t>
  </si>
  <si>
    <t>USR-D-72298</t>
  </si>
  <si>
    <t>USR-D-72368</t>
  </si>
  <si>
    <t>USR-D-7254</t>
  </si>
  <si>
    <t>USR-D-72900</t>
  </si>
  <si>
    <t>USR-D-73261</t>
  </si>
  <si>
    <t>USR-D-7336</t>
  </si>
  <si>
    <t>USR-D-73553</t>
  </si>
  <si>
    <t>USR-D-73601</t>
  </si>
  <si>
    <t>USR-D-73702</t>
  </si>
  <si>
    <t>USR-D-74386</t>
  </si>
  <si>
    <t>USR-D-7456</t>
  </si>
  <si>
    <t>USR-D-7462</t>
  </si>
  <si>
    <t>USR-D-74713</t>
  </si>
  <si>
    <t>USR-D-74720</t>
  </si>
  <si>
    <t>USR-D-7477</t>
  </si>
  <si>
    <t>USR-D-74854</t>
  </si>
  <si>
    <t>USR-D-74878</t>
  </si>
  <si>
    <t>USR-D-75222</t>
  </si>
  <si>
    <t>USR-D-75523</t>
  </si>
  <si>
    <t>USR-D-75590</t>
  </si>
  <si>
    <t>USR-D-756</t>
  </si>
  <si>
    <t>USR-D-75646</t>
  </si>
  <si>
    <t>USR-D-75782</t>
  </si>
  <si>
    <t>USR-D-75784</t>
  </si>
  <si>
    <t>USR-D-7589</t>
  </si>
  <si>
    <t>USR-D-75997</t>
  </si>
  <si>
    <t>USR-D-76101</t>
  </si>
  <si>
    <t>USR-D-7667</t>
  </si>
  <si>
    <t>USR-D-76693</t>
  </si>
  <si>
    <t>USR-D-76709</t>
  </si>
  <si>
    <t>USR-D-76744</t>
  </si>
  <si>
    <t>USR-D-76826</t>
  </si>
  <si>
    <t>USR-D-7718</t>
  </si>
  <si>
    <t>USR-D-77223</t>
  </si>
  <si>
    <t>USR-D-77345</t>
  </si>
  <si>
    <t>USR-D-77363</t>
  </si>
  <si>
    <t>USR-D-7742</t>
  </si>
  <si>
    <t>USR-D-7743</t>
  </si>
  <si>
    <t>USR-D-77688</t>
  </si>
  <si>
    <t>USR-D-77743</t>
  </si>
  <si>
    <t>USR-D-77835</t>
  </si>
  <si>
    <t>USR-D-7790</t>
  </si>
  <si>
    <t>USR-D-78128</t>
  </si>
  <si>
    <t>USR-D-78216</t>
  </si>
  <si>
    <t>USR-D-78285</t>
  </si>
  <si>
    <t>USR-D-78583</t>
  </si>
  <si>
    <t>USR-D-78597</t>
  </si>
  <si>
    <t>USR-D-78692</t>
  </si>
  <si>
    <t>USR-D-78988</t>
  </si>
  <si>
    <t>USR-D-79111</t>
  </si>
  <si>
    <t>USR-D-79138</t>
  </si>
  <si>
    <t>USR-D-7914</t>
  </si>
  <si>
    <t>USR-D-7919</t>
  </si>
  <si>
    <t>USR-D-79238</t>
  </si>
  <si>
    <t>USR-D-7926</t>
  </si>
  <si>
    <t>USR-D-7935</t>
  </si>
  <si>
    <t>USR-D-79534</t>
  </si>
  <si>
    <t>USR-D-79644</t>
  </si>
  <si>
    <t>USR-D-79698</t>
  </si>
  <si>
    <t>USR-D-79702</t>
  </si>
  <si>
    <t>USR-D-79720</t>
  </si>
  <si>
    <t>USR-D-79730</t>
  </si>
  <si>
    <t>USR-D-79770</t>
  </si>
  <si>
    <t>USR-D-79785</t>
  </si>
  <si>
    <t>USR-D-801</t>
  </si>
  <si>
    <t>USR-D-80418</t>
  </si>
  <si>
    <t>USR-D-80489</t>
  </si>
  <si>
    <t>USR-D-80561</t>
  </si>
  <si>
    <t>USR-D-81216</t>
  </si>
  <si>
    <t>USR-D-81271</t>
  </si>
  <si>
    <t>USR-D-81300</t>
  </si>
  <si>
    <t>USR-D-81327</t>
  </si>
  <si>
    <t>USR-D-81378</t>
  </si>
  <si>
    <t>USR-D-81495</t>
  </si>
  <si>
    <t>USR-D-81580</t>
  </si>
  <si>
    <t>USR-D-81817</t>
  </si>
  <si>
    <t>USR-D-81955</t>
  </si>
  <si>
    <t>USR-D-81961</t>
  </si>
  <si>
    <t>USR-D-82182</t>
  </si>
  <si>
    <t>USR-D-822</t>
  </si>
  <si>
    <t>USR-D-82239</t>
  </si>
  <si>
    <t>USR-D-82431</t>
  </si>
  <si>
    <t>USR-D-82659</t>
  </si>
  <si>
    <t>USR-D-82662</t>
  </si>
  <si>
    <t>USR-D-82711</t>
  </si>
  <si>
    <t>USR-D-82832</t>
  </si>
  <si>
    <t>USR-D-82861</t>
  </si>
  <si>
    <t>USR-D-82922</t>
  </si>
  <si>
    <t>USR-D-82936</t>
  </si>
  <si>
    <t>USR-D-83112</t>
  </si>
  <si>
    <t>USR-D-83147</t>
  </si>
  <si>
    <t>USR-D-83255</t>
  </si>
  <si>
    <t>USR-D-8328</t>
  </si>
  <si>
    <t>USR-D-83534</t>
  </si>
  <si>
    <t>USR-D-8371</t>
  </si>
  <si>
    <t>USR-D-8386</t>
  </si>
  <si>
    <t>USR-D-83883</t>
  </si>
  <si>
    <t>USR-D-83968</t>
  </si>
  <si>
    <t>USR-D-841</t>
  </si>
  <si>
    <t>USR-D-84107</t>
  </si>
  <si>
    <t>USR-D-84191</t>
  </si>
  <si>
    <t>USR-D-84222</t>
  </si>
  <si>
    <t>USR-D-84307</t>
  </si>
  <si>
    <t>USR-D-84532</t>
  </si>
  <si>
    <t>USR-D-84602</t>
  </si>
  <si>
    <t>USR-D-8464</t>
  </si>
  <si>
    <t>USR-D-84652</t>
  </si>
  <si>
    <t>USR-D-84867</t>
  </si>
  <si>
    <t>USR-D-84965</t>
  </si>
  <si>
    <t>USR-D-85252</t>
  </si>
  <si>
    <t>USR-D-85402</t>
  </si>
  <si>
    <t>USR-D-85513</t>
  </si>
  <si>
    <t>USR-D-85566</t>
  </si>
  <si>
    <t>USR-D-85713</t>
  </si>
  <si>
    <t>USR-D-85839</t>
  </si>
  <si>
    <t>USR-D-86113</t>
  </si>
  <si>
    <t>USR-D-8624</t>
  </si>
  <si>
    <t>USR-D-86302</t>
  </si>
  <si>
    <t>USR-D-86346</t>
  </si>
  <si>
    <t>USR-D-86363</t>
  </si>
  <si>
    <t>USR-D-86459</t>
  </si>
  <si>
    <t>USR-D-86614</t>
  </si>
  <si>
    <t>USR-D-86800</t>
  </si>
  <si>
    <t>USR-D-86822</t>
  </si>
  <si>
    <t>USR-D-8691</t>
  </si>
  <si>
    <t>USR-D-87113</t>
  </si>
  <si>
    <t>USR-D-8715</t>
  </si>
  <si>
    <t>USR-D-8717</t>
  </si>
  <si>
    <t>USR-D-87245</t>
  </si>
  <si>
    <t>USR-D-87275</t>
  </si>
  <si>
    <t>USR-D-87497</t>
  </si>
  <si>
    <t>USR-D-8765</t>
  </si>
  <si>
    <t>USR-D-87661</t>
  </si>
  <si>
    <t>USR-D-87732</t>
  </si>
  <si>
    <t>USR-D-87929</t>
  </si>
  <si>
    <t>USR-D-88158</t>
  </si>
  <si>
    <t>USR-D-88232</t>
  </si>
  <si>
    <t>USR-D-88361</t>
  </si>
  <si>
    <t>USR-D-88364</t>
  </si>
  <si>
    <t>USR-D-88417</t>
  </si>
  <si>
    <t>USR-D-88458</t>
  </si>
  <si>
    <t>USR-D-88539</t>
  </si>
  <si>
    <t>USR-D-88746</t>
  </si>
  <si>
    <t>USR-D-88905</t>
  </si>
  <si>
    <t>USR-D-88971</t>
  </si>
  <si>
    <t>USR-D-89129</t>
  </si>
  <si>
    <t>USR-D-892</t>
  </si>
  <si>
    <t>USR-D-8936</t>
  </si>
  <si>
    <t>USR-D-89394</t>
  </si>
  <si>
    <t>USR-D-8954</t>
  </si>
  <si>
    <t>USR-D-89817</t>
  </si>
  <si>
    <t>USR-D-89880</t>
  </si>
  <si>
    <t>USR-D-89970</t>
  </si>
  <si>
    <t>USR-D-89981</t>
  </si>
  <si>
    <t>USR-D-90230</t>
  </si>
  <si>
    <t>USR-D-90327</t>
  </si>
  <si>
    <t>USR-D-90348</t>
  </si>
  <si>
    <t>USR-D-90412</t>
  </si>
  <si>
    <t>USR-D-9045</t>
  </si>
  <si>
    <t>USR-D-90543</t>
  </si>
  <si>
    <t>USR-D-90558</t>
  </si>
  <si>
    <t>USR-D-90586</t>
  </si>
  <si>
    <t>USR-D-90714</t>
  </si>
  <si>
    <t>USR-D-9090</t>
  </si>
  <si>
    <t>USR-D-90924</t>
  </si>
  <si>
    <t>USR-D-90942</t>
  </si>
  <si>
    <t>USR-D-91114</t>
  </si>
  <si>
    <t>USR-D-91188</t>
  </si>
  <si>
    <t>USR-D-91305</t>
  </si>
  <si>
    <t>USR-D-9141</t>
  </si>
  <si>
    <t>USR-D-91439</t>
  </si>
  <si>
    <t>USR-D-91712</t>
  </si>
  <si>
    <t>USR-D-91760</t>
  </si>
  <si>
    <t>USR-D-91838</t>
  </si>
  <si>
    <t>USR-D-9189</t>
  </si>
  <si>
    <t>USR-D-91952</t>
  </si>
  <si>
    <t>USR-D-92307</t>
  </si>
  <si>
    <t>USR-D-92336</t>
  </si>
  <si>
    <t>USR-D-92366</t>
  </si>
  <si>
    <t>USR-D-9237</t>
  </si>
  <si>
    <t>USR-D-92445</t>
  </si>
  <si>
    <t>USR-D-9252</t>
  </si>
  <si>
    <t>USR-D-92744</t>
  </si>
  <si>
    <t>USR-D-9298</t>
  </si>
  <si>
    <t>USR-D-92998</t>
  </si>
  <si>
    <t>USR-D-9317</t>
  </si>
  <si>
    <t>USR-D-9319</t>
  </si>
  <si>
    <t>USR-D-93335</t>
  </si>
  <si>
    <t>USR-D-93337</t>
  </si>
  <si>
    <t>USR-D-93453</t>
  </si>
  <si>
    <t>USR-D-93509</t>
  </si>
  <si>
    <t>USR-D-93546</t>
  </si>
  <si>
    <t>USR-D-93611</t>
  </si>
  <si>
    <t>USR-D-9362</t>
  </si>
  <si>
    <t>USR-D-93946</t>
  </si>
  <si>
    <t>USR-D-93951</t>
  </si>
  <si>
    <t>USR-D-94156</t>
  </si>
  <si>
    <t>USR-D-94173</t>
  </si>
  <si>
    <t>USR-D-94239</t>
  </si>
  <si>
    <t>USR-D-9433</t>
  </si>
  <si>
    <t>USR-D-9438</t>
  </si>
  <si>
    <t>USR-D-94382</t>
  </si>
  <si>
    <t>USR-D-9479</t>
  </si>
  <si>
    <t>USR-D-94944</t>
  </si>
  <si>
    <t>USR-D-94964</t>
  </si>
  <si>
    <t>USR-D-95202</t>
  </si>
  <si>
    <t>USR-D-95528</t>
  </si>
  <si>
    <t>USR-D-95740</t>
  </si>
  <si>
    <t>USR-D-95865</t>
  </si>
  <si>
    <t>USR-D-95995</t>
  </si>
  <si>
    <t>USR-D-9608</t>
  </si>
  <si>
    <t>USR-D-96108</t>
  </si>
  <si>
    <t>USR-D-96138</t>
  </si>
  <si>
    <t>USR-D-9620</t>
  </si>
  <si>
    <t>USR-D-96200</t>
  </si>
  <si>
    <t>USR-D-9644</t>
  </si>
  <si>
    <t>USR-D-96604</t>
  </si>
  <si>
    <t>USR-D-96785</t>
  </si>
  <si>
    <t>USR-D-96787</t>
  </si>
  <si>
    <t>USR-D-96907</t>
  </si>
  <si>
    <t>USR-D-96932</t>
  </si>
  <si>
    <t>USR-D-96958</t>
  </si>
  <si>
    <t>USR-D-96994</t>
  </si>
  <si>
    <t>USR-D-97106</t>
  </si>
  <si>
    <t>USR-D-97197</t>
  </si>
  <si>
    <t>USR-D-9727</t>
  </si>
  <si>
    <t>USR-D-9737</t>
  </si>
  <si>
    <t>USR-D-97437</t>
  </si>
  <si>
    <t>USR-D-97573</t>
  </si>
  <si>
    <t>USR-D-97636</t>
  </si>
  <si>
    <t>USR-D-97650</t>
  </si>
  <si>
    <t>USR-D-97689</t>
  </si>
  <si>
    <t>USR-D-97715</t>
  </si>
  <si>
    <t>USR-D-9776</t>
  </si>
  <si>
    <t>USR-D-97770</t>
  </si>
  <si>
    <t>USR-D-98320</t>
  </si>
  <si>
    <t>USR-D-98389</t>
  </si>
  <si>
    <t>USR-D-98554</t>
  </si>
  <si>
    <t>USR-D-9860</t>
  </si>
  <si>
    <t>USR-D-98798</t>
  </si>
  <si>
    <t>USR-D-98970</t>
  </si>
  <si>
    <t>USR-D-99184</t>
  </si>
  <si>
    <t>USR-D-99444</t>
  </si>
  <si>
    <t>USR-D-99650</t>
  </si>
  <si>
    <t>USR-D-99677</t>
  </si>
  <si>
    <t>USR-D-99743</t>
  </si>
  <si>
    <t>USR-D-99782</t>
  </si>
  <si>
    <t>USR-D-99964</t>
  </si>
  <si>
    <t>USR-L-0109</t>
  </si>
  <si>
    <t>USR-L-0132</t>
  </si>
  <si>
    <t>USR-L-0167</t>
  </si>
  <si>
    <t>USR-L-0185</t>
  </si>
  <si>
    <t>USR-L-0242</t>
  </si>
  <si>
    <t>USR-L-033</t>
  </si>
  <si>
    <t>USR-L-0365</t>
  </si>
  <si>
    <t>USR-L-0368</t>
  </si>
  <si>
    <t>USR-L-0387</t>
  </si>
  <si>
    <t>USR-L-0412</t>
  </si>
  <si>
    <t>USR-L-0492</t>
  </si>
  <si>
    <t>USR-L-052</t>
  </si>
  <si>
    <t>USR-L-0578</t>
  </si>
  <si>
    <t>USR-L-062</t>
  </si>
  <si>
    <t>USR-L-0659</t>
  </si>
  <si>
    <t>USR-L-0806</t>
  </si>
  <si>
    <t>USR-L-0816</t>
  </si>
  <si>
    <t>USR-L-0822</t>
  </si>
  <si>
    <t>USR-L-0824</t>
  </si>
  <si>
    <t>USR-L-0854</t>
  </si>
  <si>
    <t>USR-L-0875</t>
  </si>
  <si>
    <t>USR-L-0885</t>
  </si>
  <si>
    <t>USR-L-0909</t>
  </si>
  <si>
    <t>USR-L-0918</t>
  </si>
  <si>
    <t>USR-L-0924</t>
  </si>
  <si>
    <t>USR-L-0957</t>
  </si>
  <si>
    <t>USR-L-0965</t>
  </si>
  <si>
    <t>USR-L-10105</t>
  </si>
  <si>
    <t>USR-L-10167</t>
  </si>
  <si>
    <t>USR-L-10354</t>
  </si>
  <si>
    <t>USR-L-10377</t>
  </si>
  <si>
    <t>USR-L-10403</t>
  </si>
  <si>
    <t>USR-L-10440</t>
  </si>
  <si>
    <t>USR-L-10459</t>
  </si>
  <si>
    <t>USR-L-1047</t>
  </si>
  <si>
    <t>USR-L-10502</t>
  </si>
  <si>
    <t>USR-L-10558</t>
  </si>
  <si>
    <t>USR-L-10651</t>
  </si>
  <si>
    <t>USR-L-10713</t>
  </si>
  <si>
    <t>USR-L-10714</t>
  </si>
  <si>
    <t>USR-L-10729</t>
  </si>
  <si>
    <t>USR-L-10867</t>
  </si>
  <si>
    <t>USR-L-10883</t>
  </si>
  <si>
    <t>USR-L-10907</t>
  </si>
  <si>
    <t>USR-L-10998</t>
  </si>
  <si>
    <t>USR-L-11104</t>
  </si>
  <si>
    <t>USR-L-11126</t>
  </si>
  <si>
    <t>USR-L-1122</t>
  </si>
  <si>
    <t>USR-L-11422</t>
  </si>
  <si>
    <t>USR-L-1144</t>
  </si>
  <si>
    <t>USR-L-11487</t>
  </si>
  <si>
    <t>USR-L-11522</t>
  </si>
  <si>
    <t>USR-L-1153</t>
  </si>
  <si>
    <t>USR-L-11758</t>
  </si>
  <si>
    <t>USR-L-11808</t>
  </si>
  <si>
    <t>USR-L-11810</t>
  </si>
  <si>
    <t>USR-L-11812</t>
  </si>
  <si>
    <t>USR-L-11849</t>
  </si>
  <si>
    <t>USR-L-11885</t>
  </si>
  <si>
    <t>USR-L-11925</t>
  </si>
  <si>
    <t>USR-L-12149</t>
  </si>
  <si>
    <t>USR-L-12175</t>
  </si>
  <si>
    <t>USR-L-12244</t>
  </si>
  <si>
    <t>USR-L-12298</t>
  </si>
  <si>
    <t>USR-L-12323</t>
  </si>
  <si>
    <t>USR-L-12374</t>
  </si>
  <si>
    <t>USR-L-12405</t>
  </si>
  <si>
    <t>USR-L-12439</t>
  </si>
  <si>
    <t>USR-L-12562</t>
  </si>
  <si>
    <t>USR-L-12565</t>
  </si>
  <si>
    <t>USR-L-12633</t>
  </si>
  <si>
    <t>USR-L-12758</t>
  </si>
  <si>
    <t>USR-L-12838</t>
  </si>
  <si>
    <t>USR-L-12853</t>
  </si>
  <si>
    <t>USR-L-12876</t>
  </si>
  <si>
    <t>USR-L-12950</t>
  </si>
  <si>
    <t>USR-L-12956</t>
  </si>
  <si>
    <t>USR-L-13177</t>
  </si>
  <si>
    <t>USR-L-13217</t>
  </si>
  <si>
    <t>USR-L-13284</t>
  </si>
  <si>
    <t>USR-L-13292</t>
  </si>
  <si>
    <t>USR-L-13294</t>
  </si>
  <si>
    <t>USR-L-13394</t>
  </si>
  <si>
    <t>USR-L-13403</t>
  </si>
  <si>
    <t>USR-L-13495</t>
  </si>
  <si>
    <t>USR-L-13537</t>
  </si>
  <si>
    <t>USR-L-13569</t>
  </si>
  <si>
    <t>USR-L-13700</t>
  </si>
  <si>
    <t>USR-L-1371</t>
  </si>
  <si>
    <t>USR-L-13765</t>
  </si>
  <si>
    <t>USR-L-13848</t>
  </si>
  <si>
    <t>USR-L-13851</t>
  </si>
  <si>
    <t>USR-L-13921</t>
  </si>
  <si>
    <t>USR-L-13970</t>
  </si>
  <si>
    <t>USR-L-14110</t>
  </si>
  <si>
    <t>USR-L-14117</t>
  </si>
  <si>
    <t>USR-L-14174</t>
  </si>
  <si>
    <t>USR-L-1421</t>
  </si>
  <si>
    <t>USR-L-14301</t>
  </si>
  <si>
    <t>USR-L-14367</t>
  </si>
  <si>
    <t>USR-L-14483</t>
  </si>
  <si>
    <t>USR-L-14587</t>
  </si>
  <si>
    <t>USR-L-14640</t>
  </si>
  <si>
    <t>USR-L-1468</t>
  </si>
  <si>
    <t>USR-L-14777</t>
  </si>
  <si>
    <t>USR-L-14787</t>
  </si>
  <si>
    <t>USR-L-14791</t>
  </si>
  <si>
    <t>USR-L-14801</t>
  </si>
  <si>
    <t>USR-L-14810</t>
  </si>
  <si>
    <t>USR-L-14828</t>
  </si>
  <si>
    <t>USR-L-14847</t>
  </si>
  <si>
    <t>USR-L-14868</t>
  </si>
  <si>
    <t>USR-L-14882</t>
  </si>
  <si>
    <t>USR-L-14893</t>
  </si>
  <si>
    <t>USR-L-14952</t>
  </si>
  <si>
    <t>USR-L-14976</t>
  </si>
  <si>
    <t>USR-L-14995</t>
  </si>
  <si>
    <t>USR-L-15106</t>
  </si>
  <si>
    <t>USR-L-1530</t>
  </si>
  <si>
    <t>USR-L-15308</t>
  </si>
  <si>
    <t>USR-L-15393</t>
  </si>
  <si>
    <t>USR-L-15406</t>
  </si>
  <si>
    <t>USR-L-15421</t>
  </si>
  <si>
    <t>USR-L-15451</t>
  </si>
  <si>
    <t>USR-L-1555</t>
  </si>
  <si>
    <t>USR-L-15556</t>
  </si>
  <si>
    <t>USR-L-15561</t>
  </si>
  <si>
    <t>USR-L-15742</t>
  </si>
  <si>
    <t>USR-L-15749</t>
  </si>
  <si>
    <t>USR-L-15795</t>
  </si>
  <si>
    <t>USR-L-15821</t>
  </si>
  <si>
    <t>USR-L-15837</t>
  </si>
  <si>
    <t>USR-L-15880</t>
  </si>
  <si>
    <t>USR-L-15895</t>
  </si>
  <si>
    <t>USR-L-1595</t>
  </si>
  <si>
    <t>USR-L-15972</t>
  </si>
  <si>
    <t>USR-L-15990</t>
  </si>
  <si>
    <t>USR-L-1601</t>
  </si>
  <si>
    <t>USR-L-16110</t>
  </si>
  <si>
    <t>USR-L-16125</t>
  </si>
  <si>
    <t>USR-L-16130</t>
  </si>
  <si>
    <t>USR-L-16136</t>
  </si>
  <si>
    <t>USR-L-16139</t>
  </si>
  <si>
    <t>USR-L-16326</t>
  </si>
  <si>
    <t>USR-L-16543</t>
  </si>
  <si>
    <t>USR-L-16578</t>
  </si>
  <si>
    <t>USR-L-16597</t>
  </si>
  <si>
    <t>USR-L-16693</t>
  </si>
  <si>
    <t>USR-L-16705</t>
  </si>
  <si>
    <t>USR-L-1695</t>
  </si>
  <si>
    <t>USR-L-16966</t>
  </si>
  <si>
    <t>USR-L-16971</t>
  </si>
  <si>
    <t>USR-L-1715</t>
  </si>
  <si>
    <t>USR-L-17165</t>
  </si>
  <si>
    <t>USR-L-17256</t>
  </si>
  <si>
    <t>USR-L-17310</t>
  </si>
  <si>
    <t>USR-L-17402</t>
  </si>
  <si>
    <t>USR-L-17518</t>
  </si>
  <si>
    <t>USR-L-17564</t>
  </si>
  <si>
    <t>USR-L-17592</t>
  </si>
  <si>
    <t>USR-L-1763</t>
  </si>
  <si>
    <t>USR-L-1766</t>
  </si>
  <si>
    <t>USR-L-1776</t>
  </si>
  <si>
    <t>USR-L-17779</t>
  </si>
  <si>
    <t>USR-L-17780</t>
  </si>
  <si>
    <t>USR-L-17805</t>
  </si>
  <si>
    <t>USR-L-17840</t>
  </si>
  <si>
    <t>USR-L-17948</t>
  </si>
  <si>
    <t>USR-L-1808</t>
  </si>
  <si>
    <t>USR-L-18106</t>
  </si>
  <si>
    <t>USR-L-18167</t>
  </si>
  <si>
    <t>USR-L-1817</t>
  </si>
  <si>
    <t>USR-L-1819</t>
  </si>
  <si>
    <t>USR-L-18211</t>
  </si>
  <si>
    <t>USR-L-18295</t>
  </si>
  <si>
    <t>USR-L-18296</t>
  </si>
  <si>
    <t>USR-L-1835</t>
  </si>
  <si>
    <t>USR-L-18453</t>
  </si>
  <si>
    <t>USR-L-18460</t>
  </si>
  <si>
    <t>USR-L-1847</t>
  </si>
  <si>
    <t>USR-L-18514</t>
  </si>
  <si>
    <t>USR-L-18576</t>
  </si>
  <si>
    <t>USR-L-18625</t>
  </si>
  <si>
    <t>USR-L-1873</t>
  </si>
  <si>
    <t>USR-L-18737</t>
  </si>
  <si>
    <t>USR-L-18777</t>
  </si>
  <si>
    <t>USR-L-18891</t>
  </si>
  <si>
    <t>USR-L-18920</t>
  </si>
  <si>
    <t>USR-L-19130</t>
  </si>
  <si>
    <t>USR-L-19169</t>
  </si>
  <si>
    <t>USR-L-1917</t>
  </si>
  <si>
    <t>USR-L-19170</t>
  </si>
  <si>
    <t>USR-L-19195</t>
  </si>
  <si>
    <t>USR-L-19199</t>
  </si>
  <si>
    <t>USR-L-19248</t>
  </si>
  <si>
    <t>USR-L-19252</t>
  </si>
  <si>
    <t>USR-L-19316</t>
  </si>
  <si>
    <t>USR-L-19342</t>
  </si>
  <si>
    <t>USR-L-19374</t>
  </si>
  <si>
    <t>USR-L-19390</t>
  </si>
  <si>
    <t>USR-L-19398</t>
  </si>
  <si>
    <t>USR-L-19406</t>
  </si>
  <si>
    <t>USR-L-19435</t>
  </si>
  <si>
    <t>USR-L-19441</t>
  </si>
  <si>
    <t>USR-L-19471</t>
  </si>
  <si>
    <t>USR-L-19523</t>
  </si>
  <si>
    <t>USR-L-19535</t>
  </si>
  <si>
    <t>USR-L-19545</t>
  </si>
  <si>
    <t>USR-L-19595</t>
  </si>
  <si>
    <t>USR-L-19607</t>
  </si>
  <si>
    <t>USR-L-19616</t>
  </si>
  <si>
    <t>USR-L-19622</t>
  </si>
  <si>
    <t>USR-L-19708</t>
  </si>
  <si>
    <t>USR-L-19719</t>
  </si>
  <si>
    <t>USR-L-198</t>
  </si>
  <si>
    <t>USR-L-20113</t>
  </si>
  <si>
    <t>USR-L-20126</t>
  </si>
  <si>
    <t>USR-L-20153</t>
  </si>
  <si>
    <t>USR-L-20193</t>
  </si>
  <si>
    <t>USR-L-20263</t>
  </si>
  <si>
    <t>USR-L-20369</t>
  </si>
  <si>
    <t>USR-L-20394</t>
  </si>
  <si>
    <t>USR-L-20455</t>
  </si>
  <si>
    <t>USR-L-2049</t>
  </si>
  <si>
    <t>USR-L-20591</t>
  </si>
  <si>
    <t>USR-L-20622</t>
  </si>
  <si>
    <t>USR-L-20641</t>
  </si>
  <si>
    <t>USR-L-20746</t>
  </si>
  <si>
    <t>USR-L-20790</t>
  </si>
  <si>
    <t>USR-L-20798</t>
  </si>
  <si>
    <t>USR-L-20839</t>
  </si>
  <si>
    <t>USR-L-20852</t>
  </si>
  <si>
    <t>USR-L-20861</t>
  </si>
  <si>
    <t>USR-L-2101</t>
  </si>
  <si>
    <t>USR-L-21104</t>
  </si>
  <si>
    <t>USR-L-21106</t>
  </si>
  <si>
    <t>USR-L-2111</t>
  </si>
  <si>
    <t>USR-L-21147</t>
  </si>
  <si>
    <t>USR-L-2119</t>
  </si>
  <si>
    <t>USR-L-21194</t>
  </si>
  <si>
    <t>USR-L-21314</t>
  </si>
  <si>
    <t>USR-L-2145</t>
  </si>
  <si>
    <t>USR-L-21491</t>
  </si>
  <si>
    <t>USR-L-21494</t>
  </si>
  <si>
    <t>USR-L-21554</t>
  </si>
  <si>
    <t>USR-L-21691</t>
  </si>
  <si>
    <t>USR-L-21796</t>
  </si>
  <si>
    <t>USR-L-21901</t>
  </si>
  <si>
    <t>USR-L-21907</t>
  </si>
  <si>
    <t>USR-L-22194</t>
  </si>
  <si>
    <t>USR-L-22303</t>
  </si>
  <si>
    <t>USR-L-22321</t>
  </si>
  <si>
    <t>USR-L-2237</t>
  </si>
  <si>
    <t>USR-L-22399</t>
  </si>
  <si>
    <t>USR-L-22402</t>
  </si>
  <si>
    <t>USR-L-22406</t>
  </si>
  <si>
    <t>USR-L-22505</t>
  </si>
  <si>
    <t>USR-L-22621</t>
  </si>
  <si>
    <t>USR-L-22672</t>
  </si>
  <si>
    <t>USR-L-2274</t>
  </si>
  <si>
    <t>USR-L-2276</t>
  </si>
  <si>
    <t>USR-L-22785</t>
  </si>
  <si>
    <t>USR-L-2281</t>
  </si>
  <si>
    <t>USR-L-22817</t>
  </si>
  <si>
    <t>USR-L-22818</t>
  </si>
  <si>
    <t>USR-L-22864</t>
  </si>
  <si>
    <t>USR-L-22906</t>
  </si>
  <si>
    <t>USR-L-22923</t>
  </si>
  <si>
    <t>USR-L-22964</t>
  </si>
  <si>
    <t>USR-L-2310</t>
  </si>
  <si>
    <t>USR-L-23198</t>
  </si>
  <si>
    <t>USR-L-23212</t>
  </si>
  <si>
    <t>USR-L-23219</t>
  </si>
  <si>
    <t>USR-L-23238</t>
  </si>
  <si>
    <t>USR-L-2334</t>
  </si>
  <si>
    <t>USR-L-23346</t>
  </si>
  <si>
    <t>USR-L-23350</t>
  </si>
  <si>
    <t>USR-L-23453</t>
  </si>
  <si>
    <t>USR-L-23463</t>
  </si>
  <si>
    <t>USR-L-23475</t>
  </si>
  <si>
    <t>USR-L-23523</t>
  </si>
  <si>
    <t>USR-L-2354</t>
  </si>
  <si>
    <t>USR-L-23588</t>
  </si>
  <si>
    <t>USR-L-2362</t>
  </si>
  <si>
    <t>USR-L-23699</t>
  </si>
  <si>
    <t>USR-L-2378</t>
  </si>
  <si>
    <t>USR-L-23860</t>
  </si>
  <si>
    <t>USR-L-23862</t>
  </si>
  <si>
    <t>USR-L-23918</t>
  </si>
  <si>
    <t>USR-L-23947</t>
  </si>
  <si>
    <t>USR-L-23969</t>
  </si>
  <si>
    <t>USR-L-23973</t>
  </si>
  <si>
    <t>USR-L-24117</t>
  </si>
  <si>
    <t>USR-L-24302</t>
  </si>
  <si>
    <t>USR-L-2433</t>
  </si>
  <si>
    <t>USR-L-2435</t>
  </si>
  <si>
    <t>USR-L-24439</t>
  </si>
  <si>
    <t>USR-L-245</t>
  </si>
  <si>
    <t>USR-L-24549</t>
  </si>
  <si>
    <t>USR-L-24552</t>
  </si>
  <si>
    <t>USR-L-2458</t>
  </si>
  <si>
    <t>USR-L-24595</t>
  </si>
  <si>
    <t>USR-L-24750</t>
  </si>
  <si>
    <t>USR-L-2484</t>
  </si>
  <si>
    <t>USR-L-24931</t>
  </si>
  <si>
    <t>USR-L-24981</t>
  </si>
  <si>
    <t>USR-L-25216</t>
  </si>
  <si>
    <t>USR-L-25233</t>
  </si>
  <si>
    <t>USR-L-25302</t>
  </si>
  <si>
    <t>USR-L-25318</t>
  </si>
  <si>
    <t>USR-L-25326</t>
  </si>
  <si>
    <t>USR-L-25348</t>
  </si>
  <si>
    <t>USR-L-25443</t>
  </si>
  <si>
    <t>USR-L-25496</t>
  </si>
  <si>
    <t>USR-L-25514</t>
  </si>
  <si>
    <t>USR-L-25563</t>
  </si>
  <si>
    <t>USR-L-25606</t>
  </si>
  <si>
    <t>USR-L-2562</t>
  </si>
  <si>
    <t>USR-L-25628</t>
  </si>
  <si>
    <t>USR-L-25701</t>
  </si>
  <si>
    <t>USR-L-25706</t>
  </si>
  <si>
    <t>USR-L-2573</t>
  </si>
  <si>
    <t>USR-L-25739</t>
  </si>
  <si>
    <t>USR-L-25769</t>
  </si>
  <si>
    <t>USR-L-25822</t>
  </si>
  <si>
    <t>USR-L-25834</t>
  </si>
  <si>
    <t>USR-L-25877</t>
  </si>
  <si>
    <t>USR-L-25964</t>
  </si>
  <si>
    <t>USR-L-26</t>
  </si>
  <si>
    <t>USR-L-26106</t>
  </si>
  <si>
    <t>USR-L-26173</t>
  </si>
  <si>
    <t>USR-L-26297</t>
  </si>
  <si>
    <t>USR-L-26334</t>
  </si>
  <si>
    <t>USR-L-26368</t>
  </si>
  <si>
    <t>USR-L-26374</t>
  </si>
  <si>
    <t>USR-L-26406</t>
  </si>
  <si>
    <t>USR-L-26417</t>
  </si>
  <si>
    <t>USR-L-26475</t>
  </si>
  <si>
    <t>USR-L-26496</t>
  </si>
  <si>
    <t>USR-L-26517</t>
  </si>
  <si>
    <t>USR-L-26530</t>
  </si>
  <si>
    <t>USR-L-26537</t>
  </si>
  <si>
    <t>USR-L-26574</t>
  </si>
  <si>
    <t>USR-L-26596</t>
  </si>
  <si>
    <t>USR-L-26663</t>
  </si>
  <si>
    <t>USR-L-26665</t>
  </si>
  <si>
    <t>USR-L-26789</t>
  </si>
  <si>
    <t>USR-L-26822</t>
  </si>
  <si>
    <t>USR-L-26827</t>
  </si>
  <si>
    <t>USR-L-26863</t>
  </si>
  <si>
    <t>USR-L-2689</t>
  </si>
  <si>
    <t>USR-L-2693</t>
  </si>
  <si>
    <t>USR-L-26978</t>
  </si>
  <si>
    <t>USR-L-26981</t>
  </si>
  <si>
    <t>USR-L-2701</t>
  </si>
  <si>
    <t>USR-L-27159</t>
  </si>
  <si>
    <t>USR-L-27160</t>
  </si>
  <si>
    <t>USR-L-27187</t>
  </si>
  <si>
    <t>USR-L-2719</t>
  </si>
  <si>
    <t>USR-L-2724</t>
  </si>
  <si>
    <t>USR-L-27349</t>
  </si>
  <si>
    <t>USR-L-27374</t>
  </si>
  <si>
    <t>USR-L-2740</t>
  </si>
  <si>
    <t>USR-L-27400</t>
  </si>
  <si>
    <t>USR-L-27422</t>
  </si>
  <si>
    <t>USR-L-27426</t>
  </si>
  <si>
    <t>USR-L-27435</t>
  </si>
  <si>
    <t>USR-L-27439</t>
  </si>
  <si>
    <t>USR-L-27442</t>
  </si>
  <si>
    <t>USR-L-27460</t>
  </si>
  <si>
    <t>USR-L-27493</t>
  </si>
  <si>
    <t>USR-L-2752</t>
  </si>
  <si>
    <t>USR-L-27617</t>
  </si>
  <si>
    <t>USR-L-27632</t>
  </si>
  <si>
    <t>USR-L-27746</t>
  </si>
  <si>
    <t>USR-L-27863</t>
  </si>
  <si>
    <t>USR-L-27926</t>
  </si>
  <si>
    <t>USR-L-27970</t>
  </si>
  <si>
    <t>USR-L-28113</t>
  </si>
  <si>
    <t>USR-L-28118</t>
  </si>
  <si>
    <t>USR-L-2814</t>
  </si>
  <si>
    <t>USR-L-28438</t>
  </si>
  <si>
    <t>USR-L-28534</t>
  </si>
  <si>
    <t>USR-L-28737</t>
  </si>
  <si>
    <t>USR-L-28819</t>
  </si>
  <si>
    <t>USR-L-28831</t>
  </si>
  <si>
    <t>USR-L-28941</t>
  </si>
  <si>
    <t>USR-L-2905</t>
  </si>
  <si>
    <t>USR-L-2909</t>
  </si>
  <si>
    <t>USR-L-29146</t>
  </si>
  <si>
    <t>USR-L-29248</t>
  </si>
  <si>
    <t>USR-L-293</t>
  </si>
  <si>
    <t>USR-L-2930</t>
  </si>
  <si>
    <t>USR-L-29311</t>
  </si>
  <si>
    <t>USR-L-29364</t>
  </si>
  <si>
    <t>USR-L-29446</t>
  </si>
  <si>
    <t>USR-L-29484</t>
  </si>
  <si>
    <t>USR-L-29494</t>
  </si>
  <si>
    <t>USR-L-2951</t>
  </si>
  <si>
    <t>USR-L-29519</t>
  </si>
  <si>
    <t>USR-L-29594</t>
  </si>
  <si>
    <t>USR-L-29604</t>
  </si>
  <si>
    <t>USR-L-2965</t>
  </si>
  <si>
    <t>USR-L-29722</t>
  </si>
  <si>
    <t>USR-L-29739</t>
  </si>
  <si>
    <t>USR-L-29771</t>
  </si>
  <si>
    <t>USR-L-29790</t>
  </si>
  <si>
    <t>USR-L-2993</t>
  </si>
  <si>
    <t>USR-L-29950</t>
  </si>
  <si>
    <t>USR-L-30151</t>
  </si>
  <si>
    <t>USR-L-30217</t>
  </si>
  <si>
    <t>USR-L-30274</t>
  </si>
  <si>
    <t>USR-L-30275</t>
  </si>
  <si>
    <t>USR-L-30415</t>
  </si>
  <si>
    <t>USR-L-30450</t>
  </si>
  <si>
    <t>USR-L-30501</t>
  </si>
  <si>
    <t>USR-L-30552</t>
  </si>
  <si>
    <t>USR-L-30628</t>
  </si>
  <si>
    <t>USR-L-3067</t>
  </si>
  <si>
    <t>USR-L-30684</t>
  </si>
  <si>
    <t>USR-L-3075</t>
  </si>
  <si>
    <t>USR-L-30829</t>
  </si>
  <si>
    <t>USR-L-30845</t>
  </si>
  <si>
    <t>USR-L-30846</t>
  </si>
  <si>
    <t>USR-L-30890</t>
  </si>
  <si>
    <t>USR-L-30891</t>
  </si>
  <si>
    <t>USR-L-30921</t>
  </si>
  <si>
    <t>USR-L-30952</t>
  </si>
  <si>
    <t>USR-L-3097</t>
  </si>
  <si>
    <t>USR-L-30971</t>
  </si>
  <si>
    <t>USR-L-3102</t>
  </si>
  <si>
    <t>USR-L-31157</t>
  </si>
  <si>
    <t>USR-L-31167</t>
  </si>
  <si>
    <t>USR-L-31199</t>
  </si>
  <si>
    <t>USR-L-31279</t>
  </si>
  <si>
    <t>USR-L-31315</t>
  </si>
  <si>
    <t>USR-L-31323</t>
  </si>
  <si>
    <t>USR-L-31325</t>
  </si>
  <si>
    <t>USR-L-31348</t>
  </si>
  <si>
    <t>USR-L-3139</t>
  </si>
  <si>
    <t>USR-L-31430</t>
  </si>
  <si>
    <t>USR-L-3155</t>
  </si>
  <si>
    <t>USR-L-3156</t>
  </si>
  <si>
    <t>USR-L-3157</t>
  </si>
  <si>
    <t>USR-L-316</t>
  </si>
  <si>
    <t>USR-L-3165</t>
  </si>
  <si>
    <t>USR-L-31662</t>
  </si>
  <si>
    <t>USR-L-31712</t>
  </si>
  <si>
    <t>USR-L-31733</t>
  </si>
  <si>
    <t>USR-L-31785</t>
  </si>
  <si>
    <t>USR-L-3190</t>
  </si>
  <si>
    <t>USR-L-3196</t>
  </si>
  <si>
    <t>USR-L-31989</t>
  </si>
  <si>
    <t>USR-L-3199</t>
  </si>
  <si>
    <t>USR-L-32122</t>
  </si>
  <si>
    <t>USR-L-32152</t>
  </si>
  <si>
    <t>USR-L-32266</t>
  </si>
  <si>
    <t>USR-L-32286</t>
  </si>
  <si>
    <t>USR-L-32377</t>
  </si>
  <si>
    <t>USR-L-32434</t>
  </si>
  <si>
    <t>USR-L-32514</t>
  </si>
  <si>
    <t>USR-L-32567</t>
  </si>
  <si>
    <t>USR-L-32607</t>
  </si>
  <si>
    <t>USR-L-32724</t>
  </si>
  <si>
    <t>USR-L-32750</t>
  </si>
  <si>
    <t>USR-L-32777</t>
  </si>
  <si>
    <t>USR-L-32798</t>
  </si>
  <si>
    <t>USR-L-3282</t>
  </si>
  <si>
    <t>USR-L-32838</t>
  </si>
  <si>
    <t>USR-L-32863</t>
  </si>
  <si>
    <t>USR-L-32866</t>
  </si>
  <si>
    <t>USR-L-32875</t>
  </si>
  <si>
    <t>USR-L-32885</t>
  </si>
  <si>
    <t>USR-L-3294</t>
  </si>
  <si>
    <t>USR-L-331</t>
  </si>
  <si>
    <t>USR-L-33166</t>
  </si>
  <si>
    <t>USR-L-33176</t>
  </si>
  <si>
    <t>USR-L-33232</t>
  </si>
  <si>
    <t>USR-L-3324</t>
  </si>
  <si>
    <t>USR-L-33272</t>
  </si>
  <si>
    <t>USR-L-33298</t>
  </si>
  <si>
    <t>USR-L-33324</t>
  </si>
  <si>
    <t>USR-L-33336</t>
  </si>
  <si>
    <t>USR-L-33361</t>
  </si>
  <si>
    <t>USR-L-33458</t>
  </si>
  <si>
    <t>USR-L-33472</t>
  </si>
  <si>
    <t>USR-L-3351</t>
  </si>
  <si>
    <t>USR-L-3363</t>
  </si>
  <si>
    <t>USR-L-33677</t>
  </si>
  <si>
    <t>USR-L-33715</t>
  </si>
  <si>
    <t>USR-L-33752</t>
  </si>
  <si>
    <t>USR-L-33798</t>
  </si>
  <si>
    <t>USR-L-33860</t>
  </si>
  <si>
    <t>USR-L-33900</t>
  </si>
  <si>
    <t>USR-L-33918</t>
  </si>
  <si>
    <t>USR-L-34122</t>
  </si>
  <si>
    <t>USR-L-34127</t>
  </si>
  <si>
    <t>USR-L-3414</t>
  </si>
  <si>
    <t>USR-L-34150</t>
  </si>
  <si>
    <t>USR-L-34168</t>
  </si>
  <si>
    <t>USR-L-34177</t>
  </si>
  <si>
    <t>USR-L-34227</t>
  </si>
  <si>
    <t>USR-L-34258</t>
  </si>
  <si>
    <t>USR-L-34309</t>
  </si>
  <si>
    <t>USR-L-34322</t>
  </si>
  <si>
    <t>USR-L-3434</t>
  </si>
  <si>
    <t>USR-L-34373</t>
  </si>
  <si>
    <t>USR-L-34396</t>
  </si>
  <si>
    <t>USR-L-34415</t>
  </si>
  <si>
    <t>USR-L-34448</t>
  </si>
  <si>
    <t>USR-L-34506</t>
  </si>
  <si>
    <t>USR-L-34625</t>
  </si>
  <si>
    <t>USR-L-3466</t>
  </si>
  <si>
    <t>USR-L-34756</t>
  </si>
  <si>
    <t>USR-L-34816</t>
  </si>
  <si>
    <t>USR-L-3487</t>
  </si>
  <si>
    <t>USR-L-3491</t>
  </si>
  <si>
    <t>USR-L-35201</t>
  </si>
  <si>
    <t>USR-L-35222</t>
  </si>
  <si>
    <t>USR-L-35378</t>
  </si>
  <si>
    <t>USR-L-355</t>
  </si>
  <si>
    <t>USR-L-35541</t>
  </si>
  <si>
    <t>USR-L-35560</t>
  </si>
  <si>
    <t>USR-L-35579</t>
  </si>
  <si>
    <t>USR-L-35778</t>
  </si>
  <si>
    <t>USR-L-3578</t>
  </si>
  <si>
    <t>USR-L-3580</t>
  </si>
  <si>
    <t>USR-L-35808</t>
  </si>
  <si>
    <t>USR-L-35846</t>
  </si>
  <si>
    <t>USR-L-35859</t>
  </si>
  <si>
    <t>USR-L-3592</t>
  </si>
  <si>
    <t>USR-L-35969</t>
  </si>
  <si>
    <t>USR-L-3607</t>
  </si>
  <si>
    <t>USR-L-36163</t>
  </si>
  <si>
    <t>USR-L-36186</t>
  </si>
  <si>
    <t>USR-L-3627</t>
  </si>
  <si>
    <t>USR-L-36356</t>
  </si>
  <si>
    <t>USR-L-36457</t>
  </si>
  <si>
    <t>USR-L-36468</t>
  </si>
  <si>
    <t>USR-L-36491</t>
  </si>
  <si>
    <t>USR-L-36593</t>
  </si>
  <si>
    <t>USR-L-36616</t>
  </si>
  <si>
    <t>USR-L-3664</t>
  </si>
  <si>
    <t>USR-L-36649</t>
  </si>
  <si>
    <t>USR-L-3668</t>
  </si>
  <si>
    <t>USR-L-3670</t>
  </si>
  <si>
    <t>USR-L-36794</t>
  </si>
  <si>
    <t>USR-L-3680</t>
  </si>
  <si>
    <t>USR-L-36847</t>
  </si>
  <si>
    <t>USR-L-36927</t>
  </si>
  <si>
    <t>USR-L-36944</t>
  </si>
  <si>
    <t>USR-L-36970</t>
  </si>
  <si>
    <t>USR-L-36975</t>
  </si>
  <si>
    <t>USR-L-36982</t>
  </si>
  <si>
    <t>USR-L-3699</t>
  </si>
  <si>
    <t>USR-L-36997</t>
  </si>
  <si>
    <t>USR-L-37132</t>
  </si>
  <si>
    <t>USR-L-37136</t>
  </si>
  <si>
    <t>USR-L-37160</t>
  </si>
  <si>
    <t>USR-L-37222</t>
  </si>
  <si>
    <t>USR-L-3724</t>
  </si>
  <si>
    <t>USR-L-37273</t>
  </si>
  <si>
    <t>USR-L-37307</t>
  </si>
  <si>
    <t>USR-L-3735</t>
  </si>
  <si>
    <t>USR-L-37354</t>
  </si>
  <si>
    <t>USR-L-3740</t>
  </si>
  <si>
    <t>USR-L-37430</t>
  </si>
  <si>
    <t>USR-L-37443</t>
  </si>
  <si>
    <t>USR-L-37476</t>
  </si>
  <si>
    <t>USR-L-37477</t>
  </si>
  <si>
    <t>USR-L-37485</t>
  </si>
  <si>
    <t>USR-L-37557</t>
  </si>
  <si>
    <t>USR-L-37621</t>
  </si>
  <si>
    <t>USR-L-37659</t>
  </si>
  <si>
    <t>USR-L-37697</t>
  </si>
  <si>
    <t>USR-L-37743</t>
  </si>
  <si>
    <t>USR-L-37749</t>
  </si>
  <si>
    <t>USR-L-37767</t>
  </si>
  <si>
    <t>USR-L-37817</t>
  </si>
  <si>
    <t>USR-L-37903</t>
  </si>
  <si>
    <t>USR-L-37925</t>
  </si>
  <si>
    <t>USR-L-37926</t>
  </si>
  <si>
    <t>USR-L-37958</t>
  </si>
  <si>
    <t>USR-L-3797</t>
  </si>
  <si>
    <t>USR-L-38231</t>
  </si>
  <si>
    <t>USR-L-38251</t>
  </si>
  <si>
    <t>USR-L-38290</t>
  </si>
  <si>
    <t>USR-L-38297</t>
  </si>
  <si>
    <t>USR-L-38311</t>
  </si>
  <si>
    <t>USR-L-3833</t>
  </si>
  <si>
    <t>USR-L-38383</t>
  </si>
  <si>
    <t>USR-L-38446</t>
  </si>
  <si>
    <t>USR-L-38460</t>
  </si>
  <si>
    <t>USR-L-38500</t>
  </si>
  <si>
    <t>USR-L-38519</t>
  </si>
  <si>
    <t>USR-L-38524</t>
  </si>
  <si>
    <t>USR-L-38529</t>
  </si>
  <si>
    <t>USR-L-38617</t>
  </si>
  <si>
    <t>USR-L-38632</t>
  </si>
  <si>
    <t>USR-L-38794</t>
  </si>
  <si>
    <t>USR-L-38832</t>
  </si>
  <si>
    <t>USR-L-38841</t>
  </si>
  <si>
    <t>USR-L-3885</t>
  </si>
  <si>
    <t>USR-L-3899</t>
  </si>
  <si>
    <t>USR-L-3922</t>
  </si>
  <si>
    <t>USR-L-39232</t>
  </si>
  <si>
    <t>USR-L-3926</t>
  </si>
  <si>
    <t>USR-L-39289</t>
  </si>
  <si>
    <t>USR-L-39295</t>
  </si>
  <si>
    <t>USR-L-39428</t>
  </si>
  <si>
    <t>USR-L-39443</t>
  </si>
  <si>
    <t>USR-L-39476</t>
  </si>
  <si>
    <t>USR-L-39505</t>
  </si>
  <si>
    <t>USR-L-3957</t>
  </si>
  <si>
    <t>USR-L-39571</t>
  </si>
  <si>
    <t>USR-L-39587</t>
  </si>
  <si>
    <t>USR-L-396</t>
  </si>
  <si>
    <t>USR-L-39662</t>
  </si>
  <si>
    <t>USR-L-39672</t>
  </si>
  <si>
    <t>USR-L-39688</t>
  </si>
  <si>
    <t>USR-L-3976</t>
  </si>
  <si>
    <t>USR-L-39867</t>
  </si>
  <si>
    <t>USR-L-39894</t>
  </si>
  <si>
    <t>USR-L-39901</t>
  </si>
  <si>
    <t>USR-L-39943</t>
  </si>
  <si>
    <t>USR-L-39984</t>
  </si>
  <si>
    <t>USR-L-40103</t>
  </si>
  <si>
    <t>USR-L-40193</t>
  </si>
  <si>
    <t>USR-L-40279</t>
  </si>
  <si>
    <t>USR-L-40314</t>
  </si>
  <si>
    <t>USR-L-40357</t>
  </si>
  <si>
    <t>USR-L-40358</t>
  </si>
  <si>
    <t>USR-L-40383</t>
  </si>
  <si>
    <t>USR-L-40437</t>
  </si>
  <si>
    <t>USR-L-40441</t>
  </si>
  <si>
    <t>USR-L-40475</t>
  </si>
  <si>
    <t>USR-L-40568</t>
  </si>
  <si>
    <t>USR-L-40575</t>
  </si>
  <si>
    <t>USR-L-40602</t>
  </si>
  <si>
    <t>USR-L-40651</t>
  </si>
  <si>
    <t>USR-L-4066</t>
  </si>
  <si>
    <t>USR-L-40700</t>
  </si>
  <si>
    <t>USR-L-40996</t>
  </si>
  <si>
    <t>USR-L-41186</t>
  </si>
  <si>
    <t>USR-L-41280</t>
  </si>
  <si>
    <t>USR-L-4138</t>
  </si>
  <si>
    <t>USR-L-41390</t>
  </si>
  <si>
    <t>USR-L-41393</t>
  </si>
  <si>
    <t>USR-L-41497</t>
  </si>
  <si>
    <t>USR-L-41518</t>
  </si>
  <si>
    <t>USR-L-41529</t>
  </si>
  <si>
    <t>USR-L-4189</t>
  </si>
  <si>
    <t>USR-L-41922</t>
  </si>
  <si>
    <t>USR-L-42</t>
  </si>
  <si>
    <t>USR-L-4203</t>
  </si>
  <si>
    <t>USR-L-4208</t>
  </si>
  <si>
    <t>USR-L-42197</t>
  </si>
  <si>
    <t>USR-L-42412</t>
  </si>
  <si>
    <t>USR-L-42499</t>
  </si>
  <si>
    <t>USR-L-42516</t>
  </si>
  <si>
    <t>USR-L-42555</t>
  </si>
  <si>
    <t>USR-L-42587</t>
  </si>
  <si>
    <t>USR-L-42608</t>
  </si>
  <si>
    <t>USR-L-42680</t>
  </si>
  <si>
    <t>USR-L-42725</t>
  </si>
  <si>
    <t>USR-L-42739</t>
  </si>
  <si>
    <t>USR-L-42776</t>
  </si>
  <si>
    <t>USR-L-42834</t>
  </si>
  <si>
    <t>USR-L-42841</t>
  </si>
  <si>
    <t>USR-L-42844</t>
  </si>
  <si>
    <t>USR-L-42873</t>
  </si>
  <si>
    <t>USR-L-42944</t>
  </si>
  <si>
    <t>USR-L-43255</t>
  </si>
  <si>
    <t>USR-L-4329</t>
  </si>
  <si>
    <t>USR-L-43306</t>
  </si>
  <si>
    <t>USR-L-43318</t>
  </si>
  <si>
    <t>USR-L-43357</t>
  </si>
  <si>
    <t>USR-L-4340</t>
  </si>
  <si>
    <t>USR-L-43634</t>
  </si>
  <si>
    <t>USR-L-43642</t>
  </si>
  <si>
    <t>USR-L-43695</t>
  </si>
  <si>
    <t>USR-L-43730</t>
  </si>
  <si>
    <t>USR-L-43813</t>
  </si>
  <si>
    <t>USR-L-43878</t>
  </si>
  <si>
    <t>USR-L-43906</t>
  </si>
  <si>
    <t>USR-L-44127</t>
  </si>
  <si>
    <t>USR-L-44141</t>
  </si>
  <si>
    <t>USR-L-44335</t>
  </si>
  <si>
    <t>USR-L-44368</t>
  </si>
  <si>
    <t>USR-L-44397</t>
  </si>
  <si>
    <t>USR-L-44429</t>
  </si>
  <si>
    <t>USR-L-4445</t>
  </si>
  <si>
    <t>USR-L-44453</t>
  </si>
  <si>
    <t>USR-L-44468</t>
  </si>
  <si>
    <t>USR-L-4452</t>
  </si>
  <si>
    <t>USR-L-44553</t>
  </si>
  <si>
    <t>USR-L-4461</t>
  </si>
  <si>
    <t>USR-L-44652</t>
  </si>
  <si>
    <t>USR-L-4466</t>
  </si>
  <si>
    <t>USR-L-44661</t>
  </si>
  <si>
    <t>USR-L-44667</t>
  </si>
  <si>
    <t>USR-L-44716</t>
  </si>
  <si>
    <t>USR-L-44727</t>
  </si>
  <si>
    <t>USR-L-44933</t>
  </si>
  <si>
    <t>USR-L-44939</t>
  </si>
  <si>
    <t>USR-L-44969</t>
  </si>
  <si>
    <t>USR-L-44992</t>
  </si>
  <si>
    <t>USR-L-45240</t>
  </si>
  <si>
    <t>USR-L-4526</t>
  </si>
  <si>
    <t>USR-L-45292</t>
  </si>
  <si>
    <t>USR-L-45347</t>
  </si>
  <si>
    <t>USR-L-45367</t>
  </si>
  <si>
    <t>USR-L-4537</t>
  </si>
  <si>
    <t>USR-L-45375</t>
  </si>
  <si>
    <t>USR-L-45405</t>
  </si>
  <si>
    <t>USR-L-4543</t>
  </si>
  <si>
    <t>USR-L-45440</t>
  </si>
  <si>
    <t>USR-L-45447</t>
  </si>
  <si>
    <t>USR-L-45449</t>
  </si>
  <si>
    <t>USR-L-4548</t>
  </si>
  <si>
    <t>USR-L-45483</t>
  </si>
  <si>
    <t>USR-L-45515</t>
  </si>
  <si>
    <t>USR-L-45574</t>
  </si>
  <si>
    <t>USR-L-45582</t>
  </si>
  <si>
    <t>USR-L-45599</t>
  </si>
  <si>
    <t>USR-L-45616</t>
  </si>
  <si>
    <t>USR-L-45728</t>
  </si>
  <si>
    <t>USR-L-45806</t>
  </si>
  <si>
    <t>USR-L-45906</t>
  </si>
  <si>
    <t>USR-L-45928</t>
  </si>
  <si>
    <t>USR-L-4610</t>
  </si>
  <si>
    <t>USR-L-46276</t>
  </si>
  <si>
    <t>USR-L-46340</t>
  </si>
  <si>
    <t>USR-L-46372</t>
  </si>
  <si>
    <t>USR-L-46461</t>
  </si>
  <si>
    <t>USR-L-46474</t>
  </si>
  <si>
    <t>USR-L-46524</t>
  </si>
  <si>
    <t>USR-L-46550</t>
  </si>
  <si>
    <t>USR-L-46640</t>
  </si>
  <si>
    <t>USR-L-46688</t>
  </si>
  <si>
    <t>USR-L-4670</t>
  </si>
  <si>
    <t>USR-L-46726</t>
  </si>
  <si>
    <t>USR-L-46731</t>
  </si>
  <si>
    <t>USR-L-46788</t>
  </si>
  <si>
    <t>USR-L-46836</t>
  </si>
  <si>
    <t>USR-L-4685</t>
  </si>
  <si>
    <t>USR-L-46872</t>
  </si>
  <si>
    <t>USR-L-4689</t>
  </si>
  <si>
    <t>USR-L-46955</t>
  </si>
  <si>
    <t>USR-L-46961</t>
  </si>
  <si>
    <t>USR-L-4720</t>
  </si>
  <si>
    <t>USR-L-47231</t>
  </si>
  <si>
    <t>USR-L-47243</t>
  </si>
  <si>
    <t>USR-L-47244</t>
  </si>
  <si>
    <t>USR-L-47282</t>
  </si>
  <si>
    <t>USR-L-4732</t>
  </si>
  <si>
    <t>USR-L-47398</t>
  </si>
  <si>
    <t>USR-L-4740</t>
  </si>
  <si>
    <t>USR-L-47521</t>
  </si>
  <si>
    <t>USR-L-4756</t>
  </si>
  <si>
    <t>USR-L-47561</t>
  </si>
  <si>
    <t>USR-L-47581</t>
  </si>
  <si>
    <t>USR-L-4770</t>
  </si>
  <si>
    <t>USR-L-47772</t>
  </si>
  <si>
    <t>USR-L-47870</t>
  </si>
  <si>
    <t>USR-L-48184</t>
  </si>
  <si>
    <t>USR-L-48188</t>
  </si>
  <si>
    <t>USR-L-48224</t>
  </si>
  <si>
    <t>USR-L-48284</t>
  </si>
  <si>
    <t>USR-L-4841</t>
  </si>
  <si>
    <t>USR-L-4843</t>
  </si>
  <si>
    <t>USR-L-48484</t>
  </si>
  <si>
    <t>USR-L-4850</t>
  </si>
  <si>
    <t>USR-L-48536</t>
  </si>
  <si>
    <t>USR-L-48538</t>
  </si>
  <si>
    <t>USR-L-48551</t>
  </si>
  <si>
    <t>USR-L-48571</t>
  </si>
  <si>
    <t>USR-L-48620</t>
  </si>
  <si>
    <t>USR-L-48698</t>
  </si>
  <si>
    <t>USR-L-48747</t>
  </si>
  <si>
    <t>USR-L-48757</t>
  </si>
  <si>
    <t>USR-L-48874</t>
  </si>
  <si>
    <t>USR-L-48889</t>
  </si>
  <si>
    <t>USR-L-48909</t>
  </si>
  <si>
    <t>USR-L-48945</t>
  </si>
  <si>
    <t>USR-L-48962</t>
  </si>
  <si>
    <t>USR-L-48978</t>
  </si>
  <si>
    <t>USR-L-4904</t>
  </si>
  <si>
    <t>USR-L-4912</t>
  </si>
  <si>
    <t>USR-L-49128</t>
  </si>
  <si>
    <t>USR-L-49229</t>
  </si>
  <si>
    <t>USR-L-493</t>
  </si>
  <si>
    <t>USR-L-49300</t>
  </si>
  <si>
    <t>USR-L-49311</t>
  </si>
  <si>
    <t>USR-L-49376</t>
  </si>
  <si>
    <t>USR-L-4940</t>
  </si>
  <si>
    <t>USR-L-49421</t>
  </si>
  <si>
    <t>USR-L-49432</t>
  </si>
  <si>
    <t>USR-L-4949</t>
  </si>
  <si>
    <t>USR-L-49505</t>
  </si>
  <si>
    <t>USR-L-49515</t>
  </si>
  <si>
    <t>USR-L-49572</t>
  </si>
  <si>
    <t>USR-L-49635</t>
  </si>
  <si>
    <t>USR-L-49647</t>
  </si>
  <si>
    <t>USR-L-49683</t>
  </si>
  <si>
    <t>USR-L-4969</t>
  </si>
  <si>
    <t>USR-L-49704</t>
  </si>
  <si>
    <t>USR-L-49741</t>
  </si>
  <si>
    <t>USR-L-49756</t>
  </si>
  <si>
    <t>USR-L-49827</t>
  </si>
  <si>
    <t>USR-L-49868</t>
  </si>
  <si>
    <t>USR-L-49926</t>
  </si>
  <si>
    <t>USR-L-50187</t>
  </si>
  <si>
    <t>USR-L-5020</t>
  </si>
  <si>
    <t>USR-L-50262</t>
  </si>
  <si>
    <t>USR-L-50297</t>
  </si>
  <si>
    <t>USR-L-50322</t>
  </si>
  <si>
    <t>USR-L-50326</t>
  </si>
  <si>
    <t>USR-L-50436</t>
  </si>
  <si>
    <t>USR-L-50452</t>
  </si>
  <si>
    <t>USR-L-50490</t>
  </si>
  <si>
    <t>USR-L-50515</t>
  </si>
  <si>
    <t>USR-L-50575</t>
  </si>
  <si>
    <t>USR-L-50629</t>
  </si>
  <si>
    <t>USR-L-50720</t>
  </si>
  <si>
    <t>USR-L-5075</t>
  </si>
  <si>
    <t>USR-L-50871</t>
  </si>
  <si>
    <t>USR-L-50910</t>
  </si>
  <si>
    <t>USR-L-51114</t>
  </si>
  <si>
    <t>USR-L-51117</t>
  </si>
  <si>
    <t>USR-L-51143</t>
  </si>
  <si>
    <t>USR-L-51151</t>
  </si>
  <si>
    <t>USR-L-51166</t>
  </si>
  <si>
    <t>USR-L-51186</t>
  </si>
  <si>
    <t>USR-L-5134</t>
  </si>
  <si>
    <t>USR-L-51358</t>
  </si>
  <si>
    <t>USR-L-51359</t>
  </si>
  <si>
    <t>USR-L-51371</t>
  </si>
  <si>
    <t>USR-L-51391</t>
  </si>
  <si>
    <t>USR-L-51395</t>
  </si>
  <si>
    <t>USR-L-51411</t>
  </si>
  <si>
    <t>USR-L-51473</t>
  </si>
  <si>
    <t>USR-L-51517</t>
  </si>
  <si>
    <t>USR-L-5152</t>
  </si>
  <si>
    <t>USR-L-5154</t>
  </si>
  <si>
    <t>USR-L-51577</t>
  </si>
  <si>
    <t>USR-L-51590</t>
  </si>
  <si>
    <t>USR-L-516</t>
  </si>
  <si>
    <t>USR-L-51627</t>
  </si>
  <si>
    <t>USR-L-51659</t>
  </si>
  <si>
    <t>USR-L-51665</t>
  </si>
  <si>
    <t>USR-L-51755</t>
  </si>
  <si>
    <t>USR-L-51774</t>
  </si>
  <si>
    <t>USR-L-51790</t>
  </si>
  <si>
    <t>USR-L-51826</t>
  </si>
  <si>
    <t>USR-L-51846</t>
  </si>
  <si>
    <t>USR-L-51883</t>
  </si>
  <si>
    <t>USR-L-5192</t>
  </si>
  <si>
    <t>USR-L-520</t>
  </si>
  <si>
    <t>USR-L-5206</t>
  </si>
  <si>
    <t>USR-L-5207</t>
  </si>
  <si>
    <t>USR-L-52116</t>
  </si>
  <si>
    <t>USR-L-52152</t>
  </si>
  <si>
    <t>USR-L-52303</t>
  </si>
  <si>
    <t>USR-L-52341</t>
  </si>
  <si>
    <t>USR-L-52384</t>
  </si>
  <si>
    <t>USR-L-5239</t>
  </si>
  <si>
    <t>USR-L-52400</t>
  </si>
  <si>
    <t>USR-L-52416</t>
  </si>
  <si>
    <t>USR-L-525</t>
  </si>
  <si>
    <t>USR-L-52539</t>
  </si>
  <si>
    <t>USR-L-52567</t>
  </si>
  <si>
    <t>USR-L-52609</t>
  </si>
  <si>
    <t>USR-L-52643</t>
  </si>
  <si>
    <t>USR-L-52650</t>
  </si>
  <si>
    <t>USR-L-5279</t>
  </si>
  <si>
    <t>USR-L-52866</t>
  </si>
  <si>
    <t>USR-L-5293</t>
  </si>
  <si>
    <t>USR-L-52930</t>
  </si>
  <si>
    <t>USR-L-52943</t>
  </si>
  <si>
    <t>USR-L-52976</t>
  </si>
  <si>
    <t>USR-L-52979</t>
  </si>
  <si>
    <t>USR-L-532</t>
  </si>
  <si>
    <t>USR-L-53258</t>
  </si>
  <si>
    <t>USR-L-5333</t>
  </si>
  <si>
    <t>USR-L-53466</t>
  </si>
  <si>
    <t>USR-L-53473</t>
  </si>
  <si>
    <t>USR-L-5355</t>
  </si>
  <si>
    <t>USR-L-53577</t>
  </si>
  <si>
    <t>USR-L-53579</t>
  </si>
  <si>
    <t>USR-L-53605</t>
  </si>
  <si>
    <t>USR-L-53606</t>
  </si>
  <si>
    <t>USR-L-53617</t>
  </si>
  <si>
    <t>USR-L-53682</t>
  </si>
  <si>
    <t>USR-L-53834</t>
  </si>
  <si>
    <t>USR-L-53852</t>
  </si>
  <si>
    <t>USR-L-5387</t>
  </si>
  <si>
    <t>USR-L-539</t>
  </si>
  <si>
    <t>USR-L-53956</t>
  </si>
  <si>
    <t>USR-L-53973</t>
  </si>
  <si>
    <t>USR-L-54101</t>
  </si>
  <si>
    <t>USR-L-54226</t>
  </si>
  <si>
    <t>USR-L-54233</t>
  </si>
  <si>
    <t>USR-L-54303</t>
  </si>
  <si>
    <t>USR-L-54380</t>
  </si>
  <si>
    <t>USR-L-54387</t>
  </si>
  <si>
    <t>USR-L-54571</t>
  </si>
  <si>
    <t>USR-L-5461</t>
  </si>
  <si>
    <t>USR-L-54671</t>
  </si>
  <si>
    <t>USR-L-54714</t>
  </si>
  <si>
    <t>USR-L-54801</t>
  </si>
  <si>
    <t>USR-L-54809</t>
  </si>
  <si>
    <t>USR-L-54821</t>
  </si>
  <si>
    <t>USR-L-54829</t>
  </si>
  <si>
    <t>USR-L-54837</t>
  </si>
  <si>
    <t>USR-L-54875</t>
  </si>
  <si>
    <t>USR-L-5489</t>
  </si>
  <si>
    <t>USR-L-5490</t>
  </si>
  <si>
    <t>USR-L-54991</t>
  </si>
  <si>
    <t>USR-L-55149</t>
  </si>
  <si>
    <t>USR-L-55158</t>
  </si>
  <si>
    <t>USR-L-5517</t>
  </si>
  <si>
    <t>USR-L-55181</t>
  </si>
  <si>
    <t>USR-L-55222</t>
  </si>
  <si>
    <t>USR-L-55241</t>
  </si>
  <si>
    <t>USR-L-55275</t>
  </si>
  <si>
    <t>USR-L-55358</t>
  </si>
  <si>
    <t>USR-L-55374</t>
  </si>
  <si>
    <t>USR-L-55472</t>
  </si>
  <si>
    <t>USR-L-5549</t>
  </si>
  <si>
    <t>USR-L-55536</t>
  </si>
  <si>
    <t>USR-L-55568</t>
  </si>
  <si>
    <t>USR-L-5558</t>
  </si>
  <si>
    <t>USR-L-55768</t>
  </si>
  <si>
    <t>USR-L-55905</t>
  </si>
  <si>
    <t>USR-L-55937</t>
  </si>
  <si>
    <t>USR-L-5596</t>
  </si>
  <si>
    <t>USR-L-55965</t>
  </si>
  <si>
    <t>USR-L-5607</t>
  </si>
  <si>
    <t>USR-L-56190</t>
  </si>
  <si>
    <t>USR-L-5620</t>
  </si>
  <si>
    <t>USR-L-56213</t>
  </si>
  <si>
    <t>USR-L-5625</t>
  </si>
  <si>
    <t>USR-L-56375</t>
  </si>
  <si>
    <t>USR-L-56383</t>
  </si>
  <si>
    <t>USR-L-565</t>
  </si>
  <si>
    <t>USR-L-56521</t>
  </si>
  <si>
    <t>USR-L-56526</t>
  </si>
  <si>
    <t>USR-L-5656</t>
  </si>
  <si>
    <t>USR-L-56599</t>
  </si>
  <si>
    <t>USR-L-56618</t>
  </si>
  <si>
    <t>USR-L-56629</t>
  </si>
  <si>
    <t>USR-L-56650</t>
  </si>
  <si>
    <t>USR-L-56699</t>
  </si>
  <si>
    <t>USR-L-56717</t>
  </si>
  <si>
    <t>USR-L-56753</t>
  </si>
  <si>
    <t>USR-L-56890</t>
  </si>
  <si>
    <t>USR-L-57132</t>
  </si>
  <si>
    <t>USR-L-5716</t>
  </si>
  <si>
    <t>USR-L-57165</t>
  </si>
  <si>
    <t>USR-L-57171</t>
  </si>
  <si>
    <t>USR-L-57254</t>
  </si>
  <si>
    <t>USR-L-57329</t>
  </si>
  <si>
    <t>USR-L-57405</t>
  </si>
  <si>
    <t>USR-L-57442</t>
  </si>
  <si>
    <t>USR-L-57513</t>
  </si>
  <si>
    <t>USR-L-57522</t>
  </si>
  <si>
    <t>USR-L-57529</t>
  </si>
  <si>
    <t>USR-L-57535</t>
  </si>
  <si>
    <t>USR-L-5762</t>
  </si>
  <si>
    <t>USR-L-57643</t>
  </si>
  <si>
    <t>USR-L-57761</t>
  </si>
  <si>
    <t>USR-L-5778</t>
  </si>
  <si>
    <t>USR-L-57857</t>
  </si>
  <si>
    <t>USR-L-57928</t>
  </si>
  <si>
    <t>USR-L-57961</t>
  </si>
  <si>
    <t>USR-L-58100</t>
  </si>
  <si>
    <t>USR-L-58104</t>
  </si>
  <si>
    <t>USR-L-58196</t>
  </si>
  <si>
    <t>USR-L-582</t>
  </si>
  <si>
    <t>USR-L-58214</t>
  </si>
  <si>
    <t>USR-L-58218</t>
  </si>
  <si>
    <t>USR-L-58240</t>
  </si>
  <si>
    <t>USR-L-5826</t>
  </si>
  <si>
    <t>USR-L-58313</t>
  </si>
  <si>
    <t>USR-L-58337</t>
  </si>
  <si>
    <t>USR-L-584</t>
  </si>
  <si>
    <t>USR-L-58450</t>
  </si>
  <si>
    <t>USR-L-58478</t>
  </si>
  <si>
    <t>USR-L-58681</t>
  </si>
  <si>
    <t>USR-L-5870</t>
  </si>
  <si>
    <t>USR-L-58836</t>
  </si>
  <si>
    <t>USR-L-58881</t>
  </si>
  <si>
    <t>USR-L-58942</t>
  </si>
  <si>
    <t>USR-L-5896</t>
  </si>
  <si>
    <t>USR-L-59123</t>
  </si>
  <si>
    <t>USR-L-59126</t>
  </si>
  <si>
    <t>USR-L-59139</t>
  </si>
  <si>
    <t>USR-L-5920</t>
  </si>
  <si>
    <t>USR-L-59219</t>
  </si>
  <si>
    <t>USR-L-59272</t>
  </si>
  <si>
    <t>USR-L-59371</t>
  </si>
  <si>
    <t>USR-L-59378</t>
  </si>
  <si>
    <t>USR-L-59423</t>
  </si>
  <si>
    <t>USR-L-59446</t>
  </si>
  <si>
    <t>USR-L-59448</t>
  </si>
  <si>
    <t>USR-L-59450</t>
  </si>
  <si>
    <t>USR-L-59455</t>
  </si>
  <si>
    <t>USR-L-59624</t>
  </si>
  <si>
    <t>USR-L-59648</t>
  </si>
  <si>
    <t>USR-L-59659</t>
  </si>
  <si>
    <t>USR-L-59795</t>
  </si>
  <si>
    <t>USR-L-59813</t>
  </si>
  <si>
    <t>USR-L-5985</t>
  </si>
  <si>
    <t>USR-L-5997</t>
  </si>
  <si>
    <t>USR-L-59983</t>
  </si>
  <si>
    <t>USR-L-60114</t>
  </si>
  <si>
    <t>USR-L-60178</t>
  </si>
  <si>
    <t>USR-L-60195</t>
  </si>
  <si>
    <t>USR-L-60240</t>
  </si>
  <si>
    <t>USR-L-60432</t>
  </si>
  <si>
    <t>USR-L-60445</t>
  </si>
  <si>
    <t>USR-L-60464</t>
  </si>
  <si>
    <t>USR-L-60496</t>
  </si>
  <si>
    <t>USR-L-605</t>
  </si>
  <si>
    <t>USR-L-60515</t>
  </si>
  <si>
    <t>USR-L-60554</t>
  </si>
  <si>
    <t>USR-L-60569</t>
  </si>
  <si>
    <t>USR-L-60680</t>
  </si>
  <si>
    <t>USR-L-60760</t>
  </si>
  <si>
    <t>USR-L-60785</t>
  </si>
  <si>
    <t>USR-L-6084</t>
  </si>
  <si>
    <t>USR-L-60890</t>
  </si>
  <si>
    <t>USR-L-60935</t>
  </si>
  <si>
    <t>USR-L-610</t>
  </si>
  <si>
    <t>USR-L-61144</t>
  </si>
  <si>
    <t>USR-L-61234</t>
  </si>
  <si>
    <t>USR-L-61239</t>
  </si>
  <si>
    <t>USR-L-61245</t>
  </si>
  <si>
    <t>USR-L-61263</t>
  </si>
  <si>
    <t>USR-L-61289</t>
  </si>
  <si>
    <t>USR-L-6147</t>
  </si>
  <si>
    <t>USR-L-61494</t>
  </si>
  <si>
    <t>USR-L-61512</t>
  </si>
  <si>
    <t>USR-L-61542</t>
  </si>
  <si>
    <t>USR-L-61651</t>
  </si>
  <si>
    <t>USR-L-61684</t>
  </si>
  <si>
    <t>USR-L-61789</t>
  </si>
  <si>
    <t>USR-L-6180</t>
  </si>
  <si>
    <t>USR-L-61868</t>
  </si>
  <si>
    <t>USR-L-61871</t>
  </si>
  <si>
    <t>USR-L-61911</t>
  </si>
  <si>
    <t>USR-L-61963</t>
  </si>
  <si>
    <t>USR-L-61967</t>
  </si>
  <si>
    <t>USR-L-61969</t>
  </si>
  <si>
    <t>USR-L-62131</t>
  </si>
  <si>
    <t>USR-L-6217</t>
  </si>
  <si>
    <t>USR-L-62203</t>
  </si>
  <si>
    <t>USR-L-62223</t>
  </si>
  <si>
    <t>USR-L-6224</t>
  </si>
  <si>
    <t>USR-L-62275</t>
  </si>
  <si>
    <t>USR-L-62317</t>
  </si>
  <si>
    <t>USR-L-62344</t>
  </si>
  <si>
    <t>USR-L-62362</t>
  </si>
  <si>
    <t>USR-L-62398</t>
  </si>
  <si>
    <t>USR-L-62407</t>
  </si>
  <si>
    <t>USR-L-62533</t>
  </si>
  <si>
    <t>USR-L-62613</t>
  </si>
  <si>
    <t>USR-L-62683</t>
  </si>
  <si>
    <t>USR-L-6276</t>
  </si>
  <si>
    <t>USR-L-62804</t>
  </si>
  <si>
    <t>USR-L-6283</t>
  </si>
  <si>
    <t>USR-L-62837</t>
  </si>
  <si>
    <t>USR-L-62840</t>
  </si>
  <si>
    <t>USR-L-62845</t>
  </si>
  <si>
    <t>USR-L-62861</t>
  </si>
  <si>
    <t>USR-L-62963</t>
  </si>
  <si>
    <t>USR-L-63129</t>
  </si>
  <si>
    <t>USR-L-6317</t>
  </si>
  <si>
    <t>USR-L-6320</t>
  </si>
  <si>
    <t>USR-L-63313</t>
  </si>
  <si>
    <t>USR-L-6336</t>
  </si>
  <si>
    <t>USR-L-63380</t>
  </si>
  <si>
    <t>USR-L-6339</t>
  </si>
  <si>
    <t>USR-L-63399</t>
  </si>
  <si>
    <t>USR-L-63400</t>
  </si>
  <si>
    <t>USR-L-63478</t>
  </si>
  <si>
    <t>USR-L-63499</t>
  </si>
  <si>
    <t>USR-L-63525</t>
  </si>
  <si>
    <t>USR-L-63641</t>
  </si>
  <si>
    <t>USR-L-63645</t>
  </si>
  <si>
    <t>USR-L-63666</t>
  </si>
  <si>
    <t>USR-L-63683</t>
  </si>
  <si>
    <t>USR-L-63713</t>
  </si>
  <si>
    <t>USR-L-63717</t>
  </si>
  <si>
    <t>USR-L-63788</t>
  </si>
  <si>
    <t>USR-L-6380</t>
  </si>
  <si>
    <t>USR-L-63913</t>
  </si>
  <si>
    <t>USR-L-64134</t>
  </si>
  <si>
    <t>USR-L-64167</t>
  </si>
  <si>
    <t>USR-L-642</t>
  </si>
  <si>
    <t>USR-L-64331</t>
  </si>
  <si>
    <t>USR-L-64384</t>
  </si>
  <si>
    <t>USR-L-64392</t>
  </si>
  <si>
    <t>USR-L-64525</t>
  </si>
  <si>
    <t>USR-L-64546</t>
  </si>
  <si>
    <t>USR-L-64645</t>
  </si>
  <si>
    <t>USR-L-64799</t>
  </si>
  <si>
    <t>USR-L-648</t>
  </si>
  <si>
    <t>USR-L-64821</t>
  </si>
  <si>
    <t>USR-L-64912</t>
  </si>
  <si>
    <t>USR-L-64918</t>
  </si>
  <si>
    <t>USR-L-64923</t>
  </si>
  <si>
    <t>USR-L-64969</t>
  </si>
  <si>
    <t>USR-L-65252</t>
  </si>
  <si>
    <t>USR-L-65263</t>
  </si>
  <si>
    <t>USR-L-65271</t>
  </si>
  <si>
    <t>USR-L-65306</t>
  </si>
  <si>
    <t>USR-L-65367</t>
  </si>
  <si>
    <t>USR-L-65416</t>
  </si>
  <si>
    <t>USR-L-65430</t>
  </si>
  <si>
    <t>USR-L-65452</t>
  </si>
  <si>
    <t>USR-L-65514</t>
  </si>
  <si>
    <t>USR-L-65534</t>
  </si>
  <si>
    <t>USR-L-65607</t>
  </si>
  <si>
    <t>USR-L-65673</t>
  </si>
  <si>
    <t>USR-L-65682</t>
  </si>
  <si>
    <t>USR-L-65709</t>
  </si>
  <si>
    <t>USR-L-65718</t>
  </si>
  <si>
    <t>USR-L-65744</t>
  </si>
  <si>
    <t>USR-L-65752</t>
  </si>
  <si>
    <t>USR-L-6580</t>
  </si>
  <si>
    <t>USR-L-6587</t>
  </si>
  <si>
    <t>USR-L-65881</t>
  </si>
  <si>
    <t>USR-L-65939</t>
  </si>
  <si>
    <t>USR-L-65991</t>
  </si>
  <si>
    <t>USR-L-65993</t>
  </si>
  <si>
    <t>USR-L-65998</t>
  </si>
  <si>
    <t>USR-L-66118</t>
  </si>
  <si>
    <t>USR-L-66129</t>
  </si>
  <si>
    <t>USR-L-66218</t>
  </si>
  <si>
    <t>USR-L-66363</t>
  </si>
  <si>
    <t>USR-L-66409</t>
  </si>
  <si>
    <t>USR-L-6643</t>
  </si>
  <si>
    <t>USR-L-66457</t>
  </si>
  <si>
    <t>USR-L-66462</t>
  </si>
  <si>
    <t>USR-L-66616</t>
  </si>
  <si>
    <t>USR-L-66794</t>
  </si>
  <si>
    <t>USR-L-66893</t>
  </si>
  <si>
    <t>USR-L-66906</t>
  </si>
  <si>
    <t>USR-L-67104</t>
  </si>
  <si>
    <t>USR-L-67111</t>
  </si>
  <si>
    <t>USR-L-67119</t>
  </si>
  <si>
    <t>USR-L-67129</t>
  </si>
  <si>
    <t>USR-L-67265</t>
  </si>
  <si>
    <t>USR-L-67267</t>
  </si>
  <si>
    <t>USR-L-67274</t>
  </si>
  <si>
    <t>USR-L-67305</t>
  </si>
  <si>
    <t>USR-L-67319</t>
  </si>
  <si>
    <t>USR-L-67337</t>
  </si>
  <si>
    <t>USR-L-67338</t>
  </si>
  <si>
    <t>USR-L-67342</t>
  </si>
  <si>
    <t>USR-L-67466</t>
  </si>
  <si>
    <t>USR-L-67491</t>
  </si>
  <si>
    <t>USR-L-67492</t>
  </si>
  <si>
    <t>USR-L-6751</t>
  </si>
  <si>
    <t>USR-L-6755</t>
  </si>
  <si>
    <t>USR-L-67697</t>
  </si>
  <si>
    <t>USR-L-67713</t>
  </si>
  <si>
    <t>USR-L-67716</t>
  </si>
  <si>
    <t>USR-L-67717</t>
  </si>
  <si>
    <t>USR-L-67789</t>
  </si>
  <si>
    <t>USR-L-67888</t>
  </si>
  <si>
    <t>USR-L-680</t>
  </si>
  <si>
    <t>USR-L-68115</t>
  </si>
  <si>
    <t>USR-L-68221</t>
  </si>
  <si>
    <t>USR-L-68270</t>
  </si>
  <si>
    <t>USR-L-68302</t>
  </si>
  <si>
    <t>USR-L-68366</t>
  </si>
  <si>
    <t>USR-L-68390</t>
  </si>
  <si>
    <t>USR-L-68431</t>
  </si>
  <si>
    <t>USR-L-68450</t>
  </si>
  <si>
    <t>USR-L-6846</t>
  </si>
  <si>
    <t>USR-L-68468</t>
  </si>
  <si>
    <t>USR-L-68481</t>
  </si>
  <si>
    <t>USR-L-686</t>
  </si>
  <si>
    <t>USR-L-68642</t>
  </si>
  <si>
    <t>USR-L-68661</t>
  </si>
  <si>
    <t>USR-L-68787</t>
  </si>
  <si>
    <t>USR-L-68792</t>
  </si>
  <si>
    <t>USR-L-6880</t>
  </si>
  <si>
    <t>USR-L-68909</t>
  </si>
  <si>
    <t>USR-L-6891</t>
  </si>
  <si>
    <t>USR-L-68999</t>
  </si>
  <si>
    <t>USR-L-69229</t>
  </si>
  <si>
    <t>USR-L-69233</t>
  </si>
  <si>
    <t>USR-L-69236</t>
  </si>
  <si>
    <t>USR-L-69289</t>
  </si>
  <si>
    <t>USR-L-69318</t>
  </si>
  <si>
    <t>USR-L-69434</t>
  </si>
  <si>
    <t>USR-L-69503</t>
  </si>
  <si>
    <t>USR-L-69575</t>
  </si>
  <si>
    <t>USR-L-69601</t>
  </si>
  <si>
    <t>USR-L-69653</t>
  </si>
  <si>
    <t>USR-L-69665</t>
  </si>
  <si>
    <t>USR-L-69711</t>
  </si>
  <si>
    <t>USR-L-6974</t>
  </si>
  <si>
    <t>USR-L-69747</t>
  </si>
  <si>
    <t>USR-L-69782</t>
  </si>
  <si>
    <t>USR-L-69833</t>
  </si>
  <si>
    <t>USR-L-69913</t>
  </si>
  <si>
    <t>USR-L-6994</t>
  </si>
  <si>
    <t>USR-L-6998</t>
  </si>
  <si>
    <t>USR-L-69989</t>
  </si>
  <si>
    <t>USR-L-69993</t>
  </si>
  <si>
    <t>USR-L-69996</t>
  </si>
  <si>
    <t>USR-L-70204</t>
  </si>
  <si>
    <t>USR-L-70266</t>
  </si>
  <si>
    <t>USR-L-7027</t>
  </si>
  <si>
    <t>USR-L-70282</t>
  </si>
  <si>
    <t>USR-L-70305</t>
  </si>
  <si>
    <t>USR-L-70328</t>
  </si>
  <si>
    <t>USR-L-70398</t>
  </si>
  <si>
    <t>USR-L-70399</t>
  </si>
  <si>
    <t>USR-L-70407</t>
  </si>
  <si>
    <t>USR-L-7041</t>
  </si>
  <si>
    <t>USR-L-70475</t>
  </si>
  <si>
    <t>USR-L-70508</t>
  </si>
  <si>
    <t>USR-L-70512</t>
  </si>
  <si>
    <t>USR-L-70517</t>
  </si>
  <si>
    <t>USR-L-70558</t>
  </si>
  <si>
    <t>USR-L-70626</t>
  </si>
  <si>
    <t>USR-L-70649</t>
  </si>
  <si>
    <t>USR-L-70754</t>
  </si>
  <si>
    <t>USR-L-70805</t>
  </si>
  <si>
    <t>USR-L-70885</t>
  </si>
  <si>
    <t>USR-L-70908</t>
  </si>
  <si>
    <t>USR-L-70955</t>
  </si>
  <si>
    <t>USR-L-7113</t>
  </si>
  <si>
    <t>USR-L-71190</t>
  </si>
  <si>
    <t>USR-L-7126</t>
  </si>
  <si>
    <t>USR-L-71303</t>
  </si>
  <si>
    <t>USR-L-71480</t>
  </si>
  <si>
    <t>USR-L-71781</t>
  </si>
  <si>
    <t>USR-L-71867</t>
  </si>
  <si>
    <t>USR-L-7188</t>
  </si>
  <si>
    <t>USR-L-71902</t>
  </si>
  <si>
    <t>USR-L-71915</t>
  </si>
  <si>
    <t>USR-L-7194</t>
  </si>
  <si>
    <t>USR-L-71947</t>
  </si>
  <si>
    <t>USR-L-71967</t>
  </si>
  <si>
    <t>USR-L-72105</t>
  </si>
  <si>
    <t>USR-L-72113</t>
  </si>
  <si>
    <t>USR-L-72164</t>
  </si>
  <si>
    <t>USR-L-72373</t>
  </si>
  <si>
    <t>USR-L-72512</t>
  </si>
  <si>
    <t>USR-L-7260</t>
  </si>
  <si>
    <t>USR-L-72720</t>
  </si>
  <si>
    <t>USR-L-72724</t>
  </si>
  <si>
    <t>USR-L-72745</t>
  </si>
  <si>
    <t>USR-L-72765</t>
  </si>
  <si>
    <t>USR-L-72936</t>
  </si>
  <si>
    <t>USR-L-72989</t>
  </si>
  <si>
    <t>USR-L-73162</t>
  </si>
  <si>
    <t>USR-L-73277</t>
  </si>
  <si>
    <t>USR-L-7329</t>
  </si>
  <si>
    <t>USR-L-73353</t>
  </si>
  <si>
    <t>USR-L-73442</t>
  </si>
  <si>
    <t>USR-L-73468</t>
  </si>
  <si>
    <t>USR-L-73475</t>
  </si>
  <si>
    <t>USR-L-73479</t>
  </si>
  <si>
    <t>USR-L-73481</t>
  </si>
  <si>
    <t>USR-L-73499</t>
  </si>
  <si>
    <t>USR-L-73539</t>
  </si>
  <si>
    <t>USR-L-7356</t>
  </si>
  <si>
    <t>USR-L-7371</t>
  </si>
  <si>
    <t>USR-L-73737</t>
  </si>
  <si>
    <t>USR-L-73866</t>
  </si>
  <si>
    <t>USR-L-7406</t>
  </si>
  <si>
    <t>USR-L-7413</t>
  </si>
  <si>
    <t>USR-L-74377</t>
  </si>
  <si>
    <t>USR-L-74499</t>
  </si>
  <si>
    <t>USR-L-74570</t>
  </si>
  <si>
    <t>USR-L-74580</t>
  </si>
  <si>
    <t>USR-L-74597</t>
  </si>
  <si>
    <t>USR-L-74657</t>
  </si>
  <si>
    <t>USR-L-74781</t>
  </si>
  <si>
    <t>USR-L-74845</t>
  </si>
  <si>
    <t>USR-L-74875</t>
  </si>
  <si>
    <t>USR-L-74959</t>
  </si>
  <si>
    <t>USR-L-7506</t>
  </si>
  <si>
    <t>USR-L-7507</t>
  </si>
  <si>
    <t>USR-L-75103</t>
  </si>
  <si>
    <t>USR-L-75138</t>
  </si>
  <si>
    <t>USR-L-75183</t>
  </si>
  <si>
    <t>USR-L-752</t>
  </si>
  <si>
    <t>USR-L-7523</t>
  </si>
  <si>
    <t>USR-L-75232</t>
  </si>
  <si>
    <t>USR-L-75603</t>
  </si>
  <si>
    <t>USR-L-7563</t>
  </si>
  <si>
    <t>USR-L-75686</t>
  </si>
  <si>
    <t>USR-L-7570</t>
  </si>
  <si>
    <t>USR-L-75754</t>
  </si>
  <si>
    <t>USR-L-75923</t>
  </si>
  <si>
    <t>USR-L-75928</t>
  </si>
  <si>
    <t>USR-L-75956</t>
  </si>
  <si>
    <t>USR-L-76112</t>
  </si>
  <si>
    <t>USR-L-76164</t>
  </si>
  <si>
    <t>USR-L-76188</t>
  </si>
  <si>
    <t>USR-L-7620</t>
  </si>
  <si>
    <t>USR-L-76207</t>
  </si>
  <si>
    <t>USR-L-76250</t>
  </si>
  <si>
    <t>USR-L-76276</t>
  </si>
  <si>
    <t>USR-L-76278</t>
  </si>
  <si>
    <t>USR-L-76286</t>
  </si>
  <si>
    <t>USR-L-76313</t>
  </si>
  <si>
    <t>USR-L-76346</t>
  </si>
  <si>
    <t>USR-L-76355</t>
  </si>
  <si>
    <t>USR-L-76359</t>
  </si>
  <si>
    <t>USR-L-76379</t>
  </si>
  <si>
    <t>USR-L-76392</t>
  </si>
  <si>
    <t>USR-L-76395</t>
  </si>
  <si>
    <t>USR-L-76402</t>
  </si>
  <si>
    <t>USR-L-76421</t>
  </si>
  <si>
    <t>USR-L-76478</t>
  </si>
  <si>
    <t>USR-L-76481</t>
  </si>
  <si>
    <t>USR-L-76513</t>
  </si>
  <si>
    <t>USR-L-76678</t>
  </si>
  <si>
    <t>USR-L-76746</t>
  </si>
  <si>
    <t>USR-L-76747</t>
  </si>
  <si>
    <t>USR-L-76763</t>
  </si>
  <si>
    <t>USR-L-7679</t>
  </si>
  <si>
    <t>USR-L-76860</t>
  </si>
  <si>
    <t>USR-L-76907</t>
  </si>
  <si>
    <t>USR-L-76983</t>
  </si>
  <si>
    <t>USR-L-76992</t>
  </si>
  <si>
    <t>USR-L-7704</t>
  </si>
  <si>
    <t>USR-L-77112</t>
  </si>
  <si>
    <t>USR-L-77125</t>
  </si>
  <si>
    <t>USR-L-77135</t>
  </si>
  <si>
    <t>USR-L-77161</t>
  </si>
  <si>
    <t>USR-L-77178</t>
  </si>
  <si>
    <t>USR-L-77183</t>
  </si>
  <si>
    <t>USR-L-77223</t>
  </si>
  <si>
    <t>USR-L-77230</t>
  </si>
  <si>
    <t>USR-L-77280</t>
  </si>
  <si>
    <t>USR-L-77286</t>
  </si>
  <si>
    <t>USR-L-77329</t>
  </si>
  <si>
    <t>USR-L-77337</t>
  </si>
  <si>
    <t>USR-L-77371</t>
  </si>
  <si>
    <t>USR-L-77409</t>
  </si>
  <si>
    <t>USR-L-77435</t>
  </si>
  <si>
    <t>USR-L-77450</t>
  </si>
  <si>
    <t>USR-L-77536</t>
  </si>
  <si>
    <t>USR-L-77573</t>
  </si>
  <si>
    <t>USR-L-77711</t>
  </si>
  <si>
    <t>USR-L-77767</t>
  </si>
  <si>
    <t>USR-L-7782</t>
  </si>
  <si>
    <t>USR-L-77827</t>
  </si>
  <si>
    <t>USR-L-77838</t>
  </si>
  <si>
    <t>USR-L-77850</t>
  </si>
  <si>
    <t>USR-L-77852</t>
  </si>
  <si>
    <t>USR-L-78170</t>
  </si>
  <si>
    <t>USR-L-78216</t>
  </si>
  <si>
    <t>USR-L-78243</t>
  </si>
  <si>
    <t>USR-L-7829</t>
  </si>
  <si>
    <t>USR-L-78342</t>
  </si>
  <si>
    <t>USR-L-78564</t>
  </si>
  <si>
    <t>USR-L-78595</t>
  </si>
  <si>
    <t>USR-L-78627</t>
  </si>
  <si>
    <t>USR-L-78640</t>
  </si>
  <si>
    <t>USR-L-78670</t>
  </si>
  <si>
    <t>USR-L-78672</t>
  </si>
  <si>
    <t>USR-L-78736</t>
  </si>
  <si>
    <t>USR-L-7875</t>
  </si>
  <si>
    <t>USR-L-78795</t>
  </si>
  <si>
    <t>USR-L-78806</t>
  </si>
  <si>
    <t>USR-L-78857</t>
  </si>
  <si>
    <t>USR-L-78919</t>
  </si>
  <si>
    <t>USR-L-78964</t>
  </si>
  <si>
    <t>USR-L-78987</t>
  </si>
  <si>
    <t>USR-L-79128</t>
  </si>
  <si>
    <t>USR-L-79131</t>
  </si>
  <si>
    <t>USR-L-79170</t>
  </si>
  <si>
    <t>USR-L-79198</t>
  </si>
  <si>
    <t>USR-L-79290</t>
  </si>
  <si>
    <t>USR-L-79421</t>
  </si>
  <si>
    <t>USR-L-7945</t>
  </si>
  <si>
    <t>USR-L-79513</t>
  </si>
  <si>
    <t>USR-L-79524</t>
  </si>
  <si>
    <t>USR-L-79532</t>
  </si>
  <si>
    <t>USR-L-79543</t>
  </si>
  <si>
    <t>USR-L-79568</t>
  </si>
  <si>
    <t>USR-L-7958</t>
  </si>
  <si>
    <t>USR-L-79650</t>
  </si>
  <si>
    <t>USR-L-79780</t>
  </si>
  <si>
    <t>USR-L-79893</t>
  </si>
  <si>
    <t>USR-L-79916</t>
  </si>
  <si>
    <t>USR-L-79934</t>
  </si>
  <si>
    <t>USR-L-79947</t>
  </si>
  <si>
    <t>USR-L-79992</t>
  </si>
  <si>
    <t>USR-L-80105</t>
  </si>
  <si>
    <t>USR-L-80145</t>
  </si>
  <si>
    <t>USR-L-80185</t>
  </si>
  <si>
    <t>USR-L-80189</t>
  </si>
  <si>
    <t>USR-L-80207</t>
  </si>
  <si>
    <t>USR-L-80234</t>
  </si>
  <si>
    <t>USR-L-80244</t>
  </si>
  <si>
    <t>USR-L-80325</t>
  </si>
  <si>
    <t>USR-L-80333</t>
  </si>
  <si>
    <t>USR-L-80334</t>
  </si>
  <si>
    <t>USR-L-80422</t>
  </si>
  <si>
    <t>USR-L-80603</t>
  </si>
  <si>
    <t>USR-L-80642</t>
  </si>
  <si>
    <t>USR-L-80658</t>
  </si>
  <si>
    <t>USR-L-80733</t>
  </si>
  <si>
    <t>USR-L-80741</t>
  </si>
  <si>
    <t>USR-L-80750</t>
  </si>
  <si>
    <t>USR-L-80833</t>
  </si>
  <si>
    <t>USR-L-80965</t>
  </si>
  <si>
    <t>USR-L-80971</t>
  </si>
  <si>
    <t>USR-L-80995</t>
  </si>
  <si>
    <t>USR-L-8104</t>
  </si>
  <si>
    <t>USR-L-8116</t>
  </si>
  <si>
    <t>USR-L-81212</t>
  </si>
  <si>
    <t>USR-L-81259</t>
  </si>
  <si>
    <t>USR-L-81266</t>
  </si>
  <si>
    <t>USR-L-81408</t>
  </si>
  <si>
    <t>USR-L-81441</t>
  </si>
  <si>
    <t>USR-L-81547</t>
  </si>
  <si>
    <t>USR-L-81625</t>
  </si>
  <si>
    <t>USR-L-81662</t>
  </si>
  <si>
    <t>USR-L-81745</t>
  </si>
  <si>
    <t>USR-L-81782</t>
  </si>
  <si>
    <t>USR-L-81818</t>
  </si>
  <si>
    <t>USR-L-81857</t>
  </si>
  <si>
    <t>USR-L-81926</t>
  </si>
  <si>
    <t>USR-L-81931</t>
  </si>
  <si>
    <t>USR-L-81943</t>
  </si>
  <si>
    <t>USR-L-81990</t>
  </si>
  <si>
    <t>USR-L-8209</t>
  </si>
  <si>
    <t>USR-L-82158</t>
  </si>
  <si>
    <t>USR-L-82173</t>
  </si>
  <si>
    <t>USR-L-82210</t>
  </si>
  <si>
    <t>USR-L-8231</t>
  </si>
  <si>
    <t>USR-L-82311</t>
  </si>
  <si>
    <t>USR-L-82406</t>
  </si>
  <si>
    <t>USR-L-82497</t>
  </si>
  <si>
    <t>USR-L-82582</t>
  </si>
  <si>
    <t>USR-L-82687</t>
  </si>
  <si>
    <t>USR-L-82711</t>
  </si>
  <si>
    <t>USR-L-8275</t>
  </si>
  <si>
    <t>USR-L-82823</t>
  </si>
  <si>
    <t>USR-L-82884</t>
  </si>
  <si>
    <t>USR-L-82931</t>
  </si>
  <si>
    <t>USR-L-82988</t>
  </si>
  <si>
    <t>USR-L-8305</t>
  </si>
  <si>
    <t>USR-L-8311</t>
  </si>
  <si>
    <t>USR-L-83117</t>
  </si>
  <si>
    <t>USR-L-83142</t>
  </si>
  <si>
    <t>USR-L-8316</t>
  </si>
  <si>
    <t>USR-L-8317</t>
  </si>
  <si>
    <t>USR-L-83192</t>
  </si>
  <si>
    <t>USR-L-83291</t>
  </si>
  <si>
    <t>USR-L-83312</t>
  </si>
  <si>
    <t>USR-L-83364</t>
  </si>
  <si>
    <t>USR-L-83422</t>
  </si>
  <si>
    <t>USR-L-83430</t>
  </si>
  <si>
    <t>USR-L-83671</t>
  </si>
  <si>
    <t>USR-L-83692</t>
  </si>
  <si>
    <t>USR-L-8370</t>
  </si>
  <si>
    <t>USR-L-83758</t>
  </si>
  <si>
    <t>USR-L-83883</t>
  </si>
  <si>
    <t>USR-L-83890</t>
  </si>
  <si>
    <t>USR-L-83990</t>
  </si>
  <si>
    <t>USR-L-84120</t>
  </si>
  <si>
    <t>USR-L-8416</t>
  </si>
  <si>
    <t>USR-L-84205</t>
  </si>
  <si>
    <t>USR-L-84284</t>
  </si>
  <si>
    <t>USR-L-84370</t>
  </si>
  <si>
    <t>USR-L-84387</t>
  </si>
  <si>
    <t>USR-L-84440</t>
  </si>
  <si>
    <t>USR-L-8447</t>
  </si>
  <si>
    <t>USR-L-84503</t>
  </si>
  <si>
    <t>USR-L-84521</t>
  </si>
  <si>
    <t>USR-L-84598</t>
  </si>
  <si>
    <t>USR-L-8474</t>
  </si>
  <si>
    <t>USR-L-84797</t>
  </si>
  <si>
    <t>USR-L-8482</t>
  </si>
  <si>
    <t>USR-L-84971</t>
  </si>
  <si>
    <t>USR-L-84992</t>
  </si>
  <si>
    <t>USR-L-85269</t>
  </si>
  <si>
    <t>USR-L-85347</t>
  </si>
  <si>
    <t>USR-L-85378</t>
  </si>
  <si>
    <t>USR-L-85403</t>
  </si>
  <si>
    <t>USR-L-8557</t>
  </si>
  <si>
    <t>USR-L-85596</t>
  </si>
  <si>
    <t>USR-L-8560</t>
  </si>
  <si>
    <t>USR-L-85613</t>
  </si>
  <si>
    <t>USR-L-85619</t>
  </si>
  <si>
    <t>USR-L-85709</t>
  </si>
  <si>
    <t>USR-L-85754</t>
  </si>
  <si>
    <t>USR-L-8577</t>
  </si>
  <si>
    <t>USR-L-85770</t>
  </si>
  <si>
    <t>USR-L-85849</t>
  </si>
  <si>
    <t>USR-L-85863</t>
  </si>
  <si>
    <t>USR-L-85868</t>
  </si>
  <si>
    <t>USR-L-8598</t>
  </si>
  <si>
    <t>USR-L-86129</t>
  </si>
  <si>
    <t>USR-L-86248</t>
  </si>
  <si>
    <t>USR-L-86372</t>
  </si>
  <si>
    <t>USR-L-86446</t>
  </si>
  <si>
    <t>USR-L-86448</t>
  </si>
  <si>
    <t>USR-L-86514</t>
  </si>
  <si>
    <t>USR-L-8652</t>
  </si>
  <si>
    <t>USR-L-86657</t>
  </si>
  <si>
    <t>USR-L-86718</t>
  </si>
  <si>
    <t>USR-L-86803</t>
  </si>
  <si>
    <t>USR-L-86862</t>
  </si>
  <si>
    <t>USR-L-86881</t>
  </si>
  <si>
    <t>USR-L-86892</t>
  </si>
  <si>
    <t>USR-L-86937</t>
  </si>
  <si>
    <t>USR-L-86981</t>
  </si>
  <si>
    <t>USR-L-87146</t>
  </si>
  <si>
    <t>USR-L-87197</t>
  </si>
  <si>
    <t>USR-L-87212</t>
  </si>
  <si>
    <t>USR-L-87327</t>
  </si>
  <si>
    <t>USR-L-87344</t>
  </si>
  <si>
    <t>USR-L-8744</t>
  </si>
  <si>
    <t>USR-L-8759</t>
  </si>
  <si>
    <t>USR-L-87661</t>
  </si>
  <si>
    <t>USR-L-87682</t>
  </si>
  <si>
    <t>USR-L-87708</t>
  </si>
  <si>
    <t>USR-L-87729</t>
  </si>
  <si>
    <t>USR-L-8786</t>
  </si>
  <si>
    <t>USR-L-87882</t>
  </si>
  <si>
    <t>USR-L-8817</t>
  </si>
  <si>
    <t>USR-L-88315</t>
  </si>
  <si>
    <t>USR-L-88339</t>
  </si>
  <si>
    <t>USR-L-88402</t>
  </si>
  <si>
    <t>USR-L-88406</t>
  </si>
  <si>
    <t>USR-L-88422</t>
  </si>
  <si>
    <t>USR-L-88423</t>
  </si>
  <si>
    <t>USR-L-88476</t>
  </si>
  <si>
    <t>USR-L-88516</t>
  </si>
  <si>
    <t>USR-L-88634</t>
  </si>
  <si>
    <t>USR-L-88758</t>
  </si>
  <si>
    <t>USR-L-88782</t>
  </si>
  <si>
    <t>USR-L-88816</t>
  </si>
  <si>
    <t>USR-L-8883</t>
  </si>
  <si>
    <t>USR-L-88938</t>
  </si>
  <si>
    <t>USR-L-89104</t>
  </si>
  <si>
    <t>USR-L-89108</t>
  </si>
  <si>
    <t>USR-L-89109</t>
  </si>
  <si>
    <t>USR-L-89118</t>
  </si>
  <si>
    <t>USR-L-89121</t>
  </si>
  <si>
    <t>USR-L-89217</t>
  </si>
  <si>
    <t>USR-L-8929</t>
  </si>
  <si>
    <t>USR-L-8934</t>
  </si>
  <si>
    <t>USR-L-89383</t>
  </si>
  <si>
    <t>USR-L-89389</t>
  </si>
  <si>
    <t>USR-L-89404</t>
  </si>
  <si>
    <t>USR-L-89410</t>
  </si>
  <si>
    <t>USR-L-89548</t>
  </si>
  <si>
    <t>USR-L-89605</t>
  </si>
  <si>
    <t>USR-L-89690</t>
  </si>
  <si>
    <t>USR-L-89782</t>
  </si>
  <si>
    <t>USR-L-8995</t>
  </si>
  <si>
    <t>USR-L-89954</t>
  </si>
  <si>
    <t>USR-L-900</t>
  </si>
  <si>
    <t>USR-L-90126</t>
  </si>
  <si>
    <t>USR-L-90128</t>
  </si>
  <si>
    <t>USR-L-90140</t>
  </si>
  <si>
    <t>USR-L-90188</t>
  </si>
  <si>
    <t>USR-L-90220</t>
  </si>
  <si>
    <t>USR-L-90249</t>
  </si>
  <si>
    <t>USR-L-90260</t>
  </si>
  <si>
    <t>USR-L-90275</t>
  </si>
  <si>
    <t>USR-L-90337</t>
  </si>
  <si>
    <t>USR-L-90371</t>
  </si>
  <si>
    <t>USR-L-9045</t>
  </si>
  <si>
    <t>USR-L-90481</t>
  </si>
  <si>
    <t>USR-L-90528</t>
  </si>
  <si>
    <t>USR-L-9054</t>
  </si>
  <si>
    <t>USR-L-90561</t>
  </si>
  <si>
    <t>USR-L-9059</t>
  </si>
  <si>
    <t>USR-L-90606</t>
  </si>
  <si>
    <t>USR-L-90612</t>
  </si>
  <si>
    <t>USR-L-90636</t>
  </si>
  <si>
    <t>USR-L-90844</t>
  </si>
  <si>
    <t>USR-L-91150</t>
  </si>
  <si>
    <t>USR-L-91209</t>
  </si>
  <si>
    <t>USR-L-91338</t>
  </si>
  <si>
    <t>USR-L-91520</t>
  </si>
  <si>
    <t>USR-L-91581</t>
  </si>
  <si>
    <t>USR-L-91636</t>
  </si>
  <si>
    <t>USR-L-91656</t>
  </si>
  <si>
    <t>USR-L-91678</t>
  </si>
  <si>
    <t>USR-L-917</t>
  </si>
  <si>
    <t>USR-L-9177</t>
  </si>
  <si>
    <t>USR-L-91846</t>
  </si>
  <si>
    <t>USR-L-9185</t>
  </si>
  <si>
    <t>USR-L-91885</t>
  </si>
  <si>
    <t>USR-L-91888</t>
  </si>
  <si>
    <t>USR-L-91989</t>
  </si>
  <si>
    <t>USR-L-91994</t>
  </si>
  <si>
    <t>USR-L-9206</t>
  </si>
  <si>
    <t>USR-L-92125</t>
  </si>
  <si>
    <t>USR-L-92138</t>
  </si>
  <si>
    <t>USR-L-92161</t>
  </si>
  <si>
    <t>USR-L-92178</t>
  </si>
  <si>
    <t>USR-L-92194</t>
  </si>
  <si>
    <t>USR-L-92195</t>
  </si>
  <si>
    <t>USR-L-9221</t>
  </si>
  <si>
    <t>USR-L-92294</t>
  </si>
  <si>
    <t>USR-L-9230</t>
  </si>
  <si>
    <t>USR-L-92346</t>
  </si>
  <si>
    <t>USR-L-9235</t>
  </si>
  <si>
    <t>USR-L-92388</t>
  </si>
  <si>
    <t>USR-L-92390</t>
  </si>
  <si>
    <t>USR-L-92401</t>
  </si>
  <si>
    <t>USR-L-9247</t>
  </si>
  <si>
    <t>USR-L-9255</t>
  </si>
  <si>
    <t>USR-L-92676</t>
  </si>
  <si>
    <t>USR-L-92681</t>
  </si>
  <si>
    <t>USR-L-92734</t>
  </si>
  <si>
    <t>USR-L-92742</t>
  </si>
  <si>
    <t>USR-L-92818</t>
  </si>
  <si>
    <t>USR-L-92838</t>
  </si>
  <si>
    <t>USR-L-92855</t>
  </si>
  <si>
    <t>USR-L-92859</t>
  </si>
  <si>
    <t>USR-L-92879</t>
  </si>
  <si>
    <t>USR-L-9288</t>
  </si>
  <si>
    <t>USR-L-92929</t>
  </si>
  <si>
    <t>USR-L-93132</t>
  </si>
  <si>
    <t>USR-L-93161</t>
  </si>
  <si>
    <t>USR-L-93288</t>
  </si>
  <si>
    <t>USR-L-93318</t>
  </si>
  <si>
    <t>USR-L-93320</t>
  </si>
  <si>
    <t>USR-L-93321</t>
  </si>
  <si>
    <t>USR-L-9337</t>
  </si>
  <si>
    <t>USR-L-93373</t>
  </si>
  <si>
    <t>USR-L-93377</t>
  </si>
  <si>
    <t>USR-L-93417</t>
  </si>
  <si>
    <t>USR-L-93449</t>
  </si>
  <si>
    <t>USR-L-93481</t>
  </si>
  <si>
    <t>USR-L-93534</t>
  </si>
  <si>
    <t>USR-L-9365</t>
  </si>
  <si>
    <t>USR-L-93650</t>
  </si>
  <si>
    <t>USR-L-93651</t>
  </si>
  <si>
    <t>USR-L-93670</t>
  </si>
  <si>
    <t>USR-L-93691</t>
  </si>
  <si>
    <t>USR-L-93880</t>
  </si>
  <si>
    <t>USR-L-93892</t>
  </si>
  <si>
    <t>USR-L-93956</t>
  </si>
  <si>
    <t>USR-L-940</t>
  </si>
  <si>
    <t>USR-L-94142</t>
  </si>
  <si>
    <t>USR-L-94247</t>
  </si>
  <si>
    <t>USR-L-94351</t>
  </si>
  <si>
    <t>USR-L-94427</t>
  </si>
  <si>
    <t>USR-L-94453</t>
  </si>
  <si>
    <t>USR-L-94494</t>
  </si>
  <si>
    <t>USR-L-94594</t>
  </si>
  <si>
    <t>USR-L-9462</t>
  </si>
  <si>
    <t>USR-L-94651</t>
  </si>
  <si>
    <t>USR-L-94749</t>
  </si>
  <si>
    <t>USR-L-94780</t>
  </si>
  <si>
    <t>USR-L-94817</t>
  </si>
  <si>
    <t>USR-L-94820</t>
  </si>
  <si>
    <t>USR-L-94837</t>
  </si>
  <si>
    <t>USR-L-9489</t>
  </si>
  <si>
    <t>USR-L-949</t>
  </si>
  <si>
    <t>USR-L-94913</t>
  </si>
  <si>
    <t>USR-L-9492</t>
  </si>
  <si>
    <t>USR-L-94941</t>
  </si>
  <si>
    <t>USR-L-9512</t>
  </si>
  <si>
    <t>USR-L-95124</t>
  </si>
  <si>
    <t>USR-L-95138</t>
  </si>
  <si>
    <t>USR-L-95155</t>
  </si>
  <si>
    <t>USR-L-95172</t>
  </si>
  <si>
    <t>USR-L-95215</t>
  </si>
  <si>
    <t>USR-L-9526</t>
  </si>
  <si>
    <t>USR-L-9528</t>
  </si>
  <si>
    <t>USR-L-9532</t>
  </si>
  <si>
    <t>USR-L-9540</t>
  </si>
  <si>
    <t>USR-L-95437</t>
  </si>
  <si>
    <t>USR-L-95510</t>
  </si>
  <si>
    <t>USR-L-956</t>
  </si>
  <si>
    <t>USR-L-95715</t>
  </si>
  <si>
    <t>USR-L-95860</t>
  </si>
  <si>
    <t>USR-L-9598</t>
  </si>
  <si>
    <t>USR-L-96120</t>
  </si>
  <si>
    <t>USR-L-96146</t>
  </si>
  <si>
    <t>USR-L-96511</t>
  </si>
  <si>
    <t>USR-L-96664</t>
  </si>
  <si>
    <t>USR-L-96918</t>
  </si>
  <si>
    <t>USR-L-96921</t>
  </si>
  <si>
    <t>USR-L-96991</t>
  </si>
  <si>
    <t>USR-L-97113</t>
  </si>
  <si>
    <t>USR-L-97176</t>
  </si>
  <si>
    <t>USR-L-97217</t>
  </si>
  <si>
    <t>USR-L-97330</t>
  </si>
  <si>
    <t>USR-L-97393</t>
  </si>
  <si>
    <t>USR-L-97398</t>
  </si>
  <si>
    <t>USR-L-9745</t>
  </si>
  <si>
    <t>USR-L-97482</t>
  </si>
  <si>
    <t>USR-L-97567</t>
  </si>
  <si>
    <t>USR-L-9759</t>
  </si>
  <si>
    <t>USR-L-97677</t>
  </si>
  <si>
    <t>USR-L-97724</t>
  </si>
  <si>
    <t>USR-L-9774</t>
  </si>
  <si>
    <t>USR-L-97754</t>
  </si>
  <si>
    <t>USR-L-97759</t>
  </si>
  <si>
    <t>USR-L-97770</t>
  </si>
  <si>
    <t>USR-L-97796</t>
  </si>
  <si>
    <t>USR-L-97799</t>
  </si>
  <si>
    <t>USR-L-9786</t>
  </si>
  <si>
    <t>USR-L-97864</t>
  </si>
  <si>
    <t>USR-L-97871</t>
  </si>
  <si>
    <t>USR-L-97880</t>
  </si>
  <si>
    <t>USR-L-9792</t>
  </si>
  <si>
    <t>USR-L-97997</t>
  </si>
  <si>
    <t>USR-L-98158</t>
  </si>
  <si>
    <t>USR-L-98212</t>
  </si>
  <si>
    <t>USR-L-98245</t>
  </si>
  <si>
    <t>USR-L-98327</t>
  </si>
  <si>
    <t>USR-L-98349</t>
  </si>
  <si>
    <t>USR-L-98419</t>
  </si>
  <si>
    <t>USR-L-98605</t>
  </si>
  <si>
    <t>USR-L-98698</t>
  </si>
  <si>
    <t>USR-L-9873</t>
  </si>
  <si>
    <t>USR-L-98767</t>
  </si>
  <si>
    <t>USR-L-98778</t>
  </si>
  <si>
    <t>USR-L-98785</t>
  </si>
  <si>
    <t>USR-L-98842</t>
  </si>
  <si>
    <t>USR-L-9885</t>
  </si>
  <si>
    <t>USR-L-98897</t>
  </si>
  <si>
    <t>USR-L-98898</t>
  </si>
  <si>
    <t>USR-L-98934</t>
  </si>
  <si>
    <t>USR-L-98970</t>
  </si>
  <si>
    <t>USR-L-9913</t>
  </si>
  <si>
    <t>USR-L-99130</t>
  </si>
  <si>
    <t>USR-L-99145</t>
  </si>
  <si>
    <t>USR-L-99415</t>
  </si>
  <si>
    <t>USR-L-99428</t>
  </si>
  <si>
    <t>USR-L-99429</t>
  </si>
  <si>
    <t>USR-L-99490</t>
  </si>
  <si>
    <t>USR-L-995</t>
  </si>
  <si>
    <t>USR-L-99540</t>
  </si>
  <si>
    <t>USR-L-99628</t>
  </si>
  <si>
    <t>USR-L-99662</t>
  </si>
  <si>
    <t>USR-L-9974</t>
  </si>
  <si>
    <t>USR-L-99757</t>
  </si>
  <si>
    <t>USR-L-9994</t>
  </si>
  <si>
    <t>USR-L-99943</t>
  </si>
  <si>
    <t>USR-V-20345</t>
  </si>
  <si>
    <t>USR-V-27490</t>
  </si>
  <si>
    <t>USR-V-2768</t>
  </si>
  <si>
    <t>USR-V-29277</t>
  </si>
  <si>
    <t>USR-V-2978</t>
  </si>
  <si>
    <t>USR-V-33420</t>
  </si>
  <si>
    <t>USR-V-3706</t>
  </si>
  <si>
    <t>USR-V-3721</t>
  </si>
  <si>
    <t>USR-V-43122</t>
  </si>
  <si>
    <t>USR-V-43959</t>
  </si>
  <si>
    <t>USR-V-48937</t>
  </si>
  <si>
    <t>USR-V-50311</t>
  </si>
  <si>
    <t>USR-V-53933</t>
  </si>
  <si>
    <t>USR-V-6921</t>
  </si>
  <si>
    <t>USR-V-69983</t>
  </si>
  <si>
    <t>USR-V-71167</t>
  </si>
  <si>
    <t>USR-V-71500</t>
  </si>
  <si>
    <t>USR-V-73865</t>
  </si>
  <si>
    <t>USR-V-74175</t>
  </si>
  <si>
    <t>USR-V-75679</t>
  </si>
  <si>
    <t>USR-V-78740</t>
  </si>
  <si>
    <t>USR-V-79224</t>
  </si>
  <si>
    <t>USR-V-8570</t>
  </si>
  <si>
    <t>USR-V-8592</t>
  </si>
  <si>
    <t>USR-V-86550</t>
  </si>
  <si>
    <t>USR-V-98550</t>
  </si>
  <si>
    <t>Copy the values below to the "Impacting event(s)" column. A formula will work, but any "blanks" will appear in the chart as a gray box.</t>
  </si>
  <si>
    <t>04/06/20
vestibulum ac est lacinia nisi venenatis tristique fusce congue diam id ornare imperdiet sapien</t>
  </si>
  <si>
    <t>05/15/20
eget orci vehicula condimentum curabitur in libero ut massa volutpat convallis morbi odio odio</t>
  </si>
  <si>
    <t>05/16/20
sollicitudin mi sit amet lobortis sapien sapien non mi integer ac neque duis bibendum morbi non quam nec</t>
  </si>
  <si>
    <t>06/03/20
sem fusce consequat nulla nisl nunc nisl duis bibendum felis sed interdum venenatis turpis enim blandit mi in porttitor</t>
  </si>
  <si>
    <t>07/04/20
diam neque vestibulum eget vulputate ut ultrices vel augue vestibulum ante ipsum primis in faucibus orci luctus</t>
  </si>
  <si>
    <t>07/15/20
et ultrices posuere cubilia curae nulla dapibus dolor vel est donec odio</t>
  </si>
  <si>
    <t>08/29/20
porta volutpat quam pede lobortis ligula sit amet eleifend pede libero quis orci nullam</t>
  </si>
  <si>
    <t>09/12/20
nisl nunc nisl duis bibendum felis sed interdum venenatis turpis enim blandit mi in porttitor pede justo</t>
  </si>
  <si>
    <t>10/01/20
mauris ullamcorper purus sit amet nulla quisque arcu libero rutrum ac lobortis</t>
  </si>
  <si>
    <t>10/03/20
nisl nunc nisl duis bibendum felis sed interdum venenatis turpis enim blandit mi in porttitor pede justo eu massa donec</t>
  </si>
  <si>
    <t>11/22/20
tincidunt nulla mollis molestie lorem quisque ut erat curabitur gravida nisi</t>
  </si>
  <si>
    <t>12/16/20
metus aenean fermentum donec ut mauris eget massa tempor convallis</t>
  </si>
  <si>
    <t>01/03/21
praesent blandit nam nulla integer pede justo lacinia eget tincidunt eget tempus vel pede morbi porttitor lorem</t>
  </si>
  <si>
    <t>01/04/21
felis sed interdum venenatis turpis enim blandit mi in porttitor pede justo eu massa donec dapibus duis at</t>
  </si>
  <si>
    <t>03/29/20
mi in porttitor pede justo eu massa donec dapibus duis at velit eu</t>
  </si>
  <si>
    <t>Total seats converted</t>
  </si>
  <si>
    <t>Total seats waiting to be converted</t>
  </si>
  <si>
    <t>AHT for Linux conversion queue</t>
  </si>
  <si>
    <t>Seats converted</t>
  </si>
  <si>
    <t>Items highlighted in yellow below are the high priority talking points on the daily project  call.</t>
  </si>
  <si>
    <t>Total seats converted.</t>
  </si>
  <si>
    <t>Percentage of total seats converted.</t>
  </si>
  <si>
    <t>Total seats converted overnight</t>
  </si>
  <si>
    <t>Total SvD Calls and Total Seats Converted with Events Impacting SvD Call Volume</t>
  </si>
  <si>
    <t>Total Seats Converted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</si>
</sst>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numFmt numFmtId="165" formatCode="[$-409]m/d/yy\ h:mm\ AM/PM;@"/>
    <numFmt numFmtId="166" formatCode="mm/dd/yy;@"/>
    <numFmt numFmtId="167" formatCode="yyyy\-mm\-dd;@"/>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4"/>
      <color theme="1"/>
      <name val="Calibri"/>
      <family val="2"/>
      <scheme val="minor"/>
    </font>
    <font>
      <b/>
      <sz val="12"/>
      <color theme="0"/>
      <name val="Calibri"/>
      <family val="2"/>
      <scheme val="minor"/>
    </font>
    <font>
      <sz val="12"/>
      <color theme="0"/>
      <name val="Calibri"/>
      <family val="2"/>
      <scheme val="minor"/>
    </font>
    <font>
      <sz val="8"/>
      <name val="Calibri"/>
      <family val="2"/>
      <scheme val="minor"/>
    </font>
    <font>
      <b/>
      <sz val="12"/>
      <color theme="1"/>
      <name val="Calibri"/>
      <family val="2"/>
      <scheme val="minor"/>
    </font>
    <font>
      <b/>
      <sz val="8"/>
      <color theme="1"/>
      <name val="Calibri"/>
      <family val="2"/>
      <scheme val="minor"/>
    </font>
    <font>
      <b/>
      <sz val="16"/>
      <color theme="0"/>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0070C0"/>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2" tint="-0.749992370372631"/>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bgColor theme="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0" fillId="0" borderId="0" xfId="0" applyAlignment="1">
      <alignment horizontal="left" vertical="top"/>
    </xf>
    <xf numFmtId="0" fontId="0" fillId="0" borderId="0" xfId="0" applyAlignment="1">
      <alignment vertical="top"/>
    </xf>
    <xf numFmtId="0" fontId="0" fillId="0" borderId="0" xfId="0" applyAlignment="1">
      <alignment horizontal="left"/>
    </xf>
    <xf numFmtId="0" fontId="0" fillId="0" borderId="0" xfId="0" applyAlignment="1">
      <alignment vertical="center"/>
    </xf>
    <xf numFmtId="14" fontId="0" fillId="0" borderId="0" xfId="0" applyNumberFormat="1" applyAlignment="1">
      <alignment horizontal="left"/>
    </xf>
    <xf numFmtId="0" fontId="0" fillId="0" borderId="0" xfId="0"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19" fillId="0" borderId="0" xfId="0" applyFont="1" applyBorder="1" applyAlignment="1">
      <alignment vertical="top"/>
    </xf>
    <xf numFmtId="0" fontId="19" fillId="0" borderId="0" xfId="0" applyFont="1" applyBorder="1" applyAlignment="1">
      <alignment vertical="center"/>
    </xf>
    <xf numFmtId="0" fontId="20" fillId="33" borderId="10" xfId="0" applyFont="1" applyFill="1" applyBorder="1" applyAlignment="1">
      <alignment horizontal="left" vertical="center"/>
    </xf>
    <xf numFmtId="0" fontId="0" fillId="0" borderId="12" xfId="0" applyBorder="1" applyAlignment="1">
      <alignment vertical="top"/>
    </xf>
    <xf numFmtId="0" fontId="13" fillId="33" borderId="14" xfId="0" applyFont="1" applyFill="1" applyBorder="1" applyAlignment="1">
      <alignment vertical="top"/>
    </xf>
    <xf numFmtId="0" fontId="0" fillId="0" borderId="12" xfId="0" applyBorder="1"/>
    <xf numFmtId="2" fontId="0" fillId="0" borderId="0" xfId="0" applyNumberFormat="1"/>
    <xf numFmtId="14" fontId="0" fillId="0" borderId="0" xfId="0" applyNumberFormat="1"/>
    <xf numFmtId="0" fontId="0" fillId="0" borderId="0" xfId="0" applyNumberFormat="1"/>
    <xf numFmtId="0" fontId="0" fillId="0" borderId="0" xfId="0"/>
    <xf numFmtId="0" fontId="13" fillId="33" borderId="0" xfId="0" applyFont="1" applyFill="1" applyBorder="1" applyAlignment="1"/>
    <xf numFmtId="0" fontId="13" fillId="33" borderId="0" xfId="0" applyFont="1" applyFill="1" applyBorder="1" applyAlignment="1">
      <alignment wrapText="1"/>
    </xf>
    <xf numFmtId="164" fontId="13" fillId="33" borderId="0" xfId="0" applyNumberFormat="1" applyFont="1" applyFill="1" applyBorder="1" applyAlignment="1">
      <alignment horizontal="left"/>
    </xf>
    <xf numFmtId="0" fontId="0" fillId="0" borderId="0" xfId="0" applyBorder="1" applyAlignment="1">
      <alignment horizontal="left" vertical="top"/>
    </xf>
    <xf numFmtId="0" fontId="0" fillId="0" borderId="0" xfId="0" applyBorder="1" applyAlignment="1">
      <alignment horizontal="center" vertical="top" wrapText="1"/>
    </xf>
    <xf numFmtId="0" fontId="16" fillId="37" borderId="0" xfId="0" applyFont="1" applyFill="1" applyBorder="1" applyAlignment="1">
      <alignment horizontal="center" vertical="center" textRotation="90" wrapText="1"/>
    </xf>
    <xf numFmtId="0" fontId="13" fillId="34" borderId="0" xfId="0" applyFont="1" applyFill="1" applyBorder="1" applyAlignment="1">
      <alignment horizontal="center" vertical="center" textRotation="90" wrapText="1"/>
    </xf>
    <xf numFmtId="0" fontId="16" fillId="39" borderId="0" xfId="0" applyFont="1" applyFill="1" applyBorder="1" applyAlignment="1">
      <alignment horizontal="center" vertical="center" textRotation="90" wrapText="1"/>
    </xf>
    <xf numFmtId="0" fontId="16" fillId="38" borderId="0" xfId="0" applyFont="1" applyFill="1" applyBorder="1" applyAlignment="1">
      <alignment horizontal="center" vertical="center" textRotation="90" wrapText="1"/>
    </xf>
    <xf numFmtId="0" fontId="16" fillId="35" borderId="0" xfId="0" applyFont="1" applyFill="1" applyBorder="1" applyAlignment="1">
      <alignment horizontal="center" vertical="center" textRotation="90"/>
    </xf>
    <xf numFmtId="22" fontId="0" fillId="0" borderId="0" xfId="0" applyNumberFormat="1"/>
    <xf numFmtId="2" fontId="0" fillId="0" borderId="0" xfId="0" applyNumberFormat="1" applyBorder="1" applyAlignment="1">
      <alignment horizontal="center" vertical="center"/>
    </xf>
    <xf numFmtId="3" fontId="0" fillId="0" borderId="12" xfId="0" applyNumberFormat="1" applyBorder="1" applyAlignment="1">
      <alignment horizontal="center" vertical="center"/>
    </xf>
    <xf numFmtId="3" fontId="0" fillId="0" borderId="0" xfId="0" applyNumberFormat="1" applyBorder="1" applyAlignment="1">
      <alignment horizontal="center" vertical="center"/>
    </xf>
    <xf numFmtId="3" fontId="0" fillId="0" borderId="13" xfId="0" applyNumberFormat="1" applyBorder="1" applyAlignment="1">
      <alignment horizontal="center" vertical="center"/>
    </xf>
    <xf numFmtId="3" fontId="0" fillId="0" borderId="16" xfId="0" applyNumberFormat="1" applyBorder="1" applyAlignment="1">
      <alignment horizontal="center" vertical="center"/>
    </xf>
    <xf numFmtId="3" fontId="0" fillId="0" borderId="18" xfId="0" applyNumberFormat="1" applyBorder="1" applyAlignment="1">
      <alignment horizontal="center" vertical="center"/>
    </xf>
    <xf numFmtId="3" fontId="0" fillId="0" borderId="17" xfId="0" applyNumberFormat="1" applyBorder="1" applyAlignment="1">
      <alignment horizontal="center" vertical="center"/>
    </xf>
    <xf numFmtId="14" fontId="0" fillId="0" borderId="0" xfId="0" applyNumberFormat="1" applyAlignment="1">
      <alignment horizontal="left" vertical="top"/>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0" fontId="20" fillId="42" borderId="0" xfId="0" applyFont="1" applyFill="1" applyBorder="1" applyAlignment="1">
      <alignment vertical="center"/>
    </xf>
    <xf numFmtId="0" fontId="19" fillId="0" borderId="0" xfId="0" applyFont="1" applyBorder="1" applyAlignment="1">
      <alignment horizontal="center" vertical="center" textRotation="90"/>
    </xf>
    <xf numFmtId="0" fontId="13" fillId="43" borderId="11" xfId="0" applyFont="1" applyFill="1" applyBorder="1" applyAlignment="1">
      <alignment horizontal="center" vertical="center"/>
    </xf>
    <xf numFmtId="164" fontId="16" fillId="41" borderId="11" xfId="0" applyNumberFormat="1" applyFont="1" applyFill="1" applyBorder="1" applyAlignment="1">
      <alignment horizontal="center" vertical="center"/>
    </xf>
    <xf numFmtId="3" fontId="0" fillId="0" borderId="19" xfId="0" applyNumberFormat="1" applyBorder="1" applyAlignment="1">
      <alignment horizontal="center" vertical="center"/>
    </xf>
    <xf numFmtId="3" fontId="0" fillId="41" borderId="19" xfId="0" applyNumberFormat="1" applyFont="1" applyFill="1" applyBorder="1" applyAlignment="1">
      <alignment horizontal="center" vertical="center"/>
    </xf>
    <xf numFmtId="2" fontId="0" fillId="41" borderId="19" xfId="0" applyNumberFormat="1" applyFont="1" applyFill="1" applyBorder="1" applyAlignment="1">
      <alignment horizontal="center" vertical="center"/>
    </xf>
    <xf numFmtId="2" fontId="0" fillId="0" borderId="19" xfId="0" applyNumberFormat="1" applyBorder="1" applyAlignment="1">
      <alignment horizontal="center" vertical="center"/>
    </xf>
    <xf numFmtId="2" fontId="0" fillId="0" borderId="19" xfId="0" applyNumberFormat="1" applyFill="1" applyBorder="1" applyAlignment="1">
      <alignment horizontal="center" vertical="center"/>
    </xf>
    <xf numFmtId="0" fontId="16" fillId="0" borderId="14" xfId="0" applyFont="1" applyBorder="1" applyAlignment="1">
      <alignment vertical="center"/>
    </xf>
    <xf numFmtId="3" fontId="0" fillId="0" borderId="20" xfId="0" applyNumberFormat="1" applyBorder="1" applyAlignment="1">
      <alignment horizontal="center" vertical="center"/>
    </xf>
    <xf numFmtId="0" fontId="20" fillId="42" borderId="13" xfId="0" applyFont="1" applyFill="1" applyBorder="1" applyAlignment="1">
      <alignment vertical="center"/>
    </xf>
    <xf numFmtId="10" fontId="0" fillId="0" borderId="21" xfId="0" applyNumberFormat="1" applyBorder="1" applyAlignment="1">
      <alignment horizontal="center" vertical="center"/>
    </xf>
    <xf numFmtId="0" fontId="16" fillId="0" borderId="23" xfId="0" applyFont="1" applyBorder="1" applyAlignment="1">
      <alignment vertical="center"/>
    </xf>
    <xf numFmtId="0" fontId="16" fillId="44" borderId="14" xfId="0" applyFont="1" applyFill="1" applyBorder="1" applyAlignment="1">
      <alignment vertical="center"/>
    </xf>
    <xf numFmtId="0" fontId="20" fillId="34" borderId="11" xfId="0" applyFont="1" applyFill="1" applyBorder="1" applyAlignment="1">
      <alignment horizontal="center" vertical="center"/>
    </xf>
    <xf numFmtId="14" fontId="13" fillId="46" borderId="24" xfId="0" applyNumberFormat="1" applyFont="1" applyFill="1" applyBorder="1" applyAlignment="1">
      <alignment horizontal="center" vertical="center"/>
    </xf>
    <xf numFmtId="0" fontId="13" fillId="47" borderId="0" xfId="0" applyFont="1" applyFill="1" applyBorder="1" applyAlignment="1">
      <alignment horizontal="center" vertical="center" textRotation="90" wrapText="1"/>
    </xf>
    <xf numFmtId="0" fontId="20" fillId="34" borderId="25" xfId="0" applyFont="1" applyFill="1" applyBorder="1" applyAlignment="1">
      <alignment horizontal="center" vertical="center"/>
    </xf>
    <xf numFmtId="0" fontId="20" fillId="42" borderId="26" xfId="0" applyFont="1" applyFill="1" applyBorder="1" applyAlignment="1">
      <alignment vertical="center"/>
    </xf>
    <xf numFmtId="0" fontId="20" fillId="42" borderId="27" xfId="0" applyFont="1" applyFill="1" applyBorder="1" applyAlignment="1">
      <alignment vertical="center"/>
    </xf>
    <xf numFmtId="0" fontId="13" fillId="43" borderId="13" xfId="0" applyFont="1" applyFill="1" applyBorder="1" applyAlignment="1">
      <alignment horizontal="center" vertical="center"/>
    </xf>
    <xf numFmtId="0" fontId="24" fillId="45" borderId="24" xfId="0" applyFont="1" applyFill="1" applyBorder="1" applyAlignment="1">
      <alignment horizontal="center" vertical="center" wrapText="1"/>
    </xf>
    <xf numFmtId="0" fontId="0" fillId="0" borderId="0" xfId="0" applyAlignment="1">
      <alignment horizontal="center" vertical="center" textRotation="90"/>
    </xf>
    <xf numFmtId="1" fontId="0" fillId="0" borderId="0" xfId="0" applyNumberFormat="1" applyAlignment="1">
      <alignment horizontal="center" vertical="center" wrapText="1"/>
    </xf>
    <xf numFmtId="1" fontId="0" fillId="0" borderId="0" xfId="0" applyNumberFormat="1" applyAlignment="1">
      <alignment horizontal="center"/>
    </xf>
    <xf numFmtId="2" fontId="0" fillId="0" borderId="0" xfId="0" applyNumberFormat="1" applyAlignment="1">
      <alignment horizontal="left" vertical="top"/>
    </xf>
    <xf numFmtId="0" fontId="0" fillId="0" borderId="0" xfId="0" applyAlignment="1">
      <alignment horizontal="left" wrapText="1"/>
    </xf>
    <xf numFmtId="0" fontId="0" fillId="0" borderId="0" xfId="0" applyAlignment="1">
      <alignment horizontal="center"/>
    </xf>
    <xf numFmtId="0" fontId="0" fillId="0" borderId="0" xfId="0" applyAlignment="1">
      <alignment horizontal="left" vertical="center"/>
    </xf>
    <xf numFmtId="1" fontId="0" fillId="0" borderId="0" xfId="0" applyNumberFormat="1"/>
    <xf numFmtId="1" fontId="0" fillId="0" borderId="0" xfId="0" applyNumberFormat="1" applyAlignment="1">
      <alignment wrapText="1"/>
    </xf>
    <xf numFmtId="1" fontId="0" fillId="0" borderId="0" xfId="0" applyNumberFormat="1" applyAlignment="1">
      <alignment horizontal="left"/>
    </xf>
    <xf numFmtId="0" fontId="0" fillId="0" borderId="19" xfId="0" applyBorder="1"/>
    <xf numFmtId="1" fontId="0" fillId="0" borderId="0" xfId="0" applyNumberFormat="1" applyAlignment="1">
      <alignment horizontal="left" vertical="top"/>
    </xf>
    <xf numFmtId="0" fontId="20" fillId="33" borderId="19" xfId="0" applyFont="1" applyFill="1" applyBorder="1"/>
    <xf numFmtId="0" fontId="0" fillId="0" borderId="0" xfId="0" applyNumberFormat="1" applyAlignment="1">
      <alignment horizontal="left"/>
    </xf>
    <xf numFmtId="167" fontId="0" fillId="0" borderId="0" xfId="0" applyNumberFormat="1" applyAlignment="1">
      <alignment vertical="top"/>
    </xf>
    <xf numFmtId="167" fontId="0" fillId="0" borderId="0" xfId="0" applyNumberFormat="1" applyAlignment="1">
      <alignment horizontal="center" vertical="top"/>
    </xf>
    <xf numFmtId="1" fontId="0" fillId="0" borderId="0" xfId="0" applyNumberFormat="1" applyAlignment="1">
      <alignment horizontal="center" vertical="top"/>
    </xf>
    <xf numFmtId="0" fontId="0" fillId="0" borderId="0" xfId="0" applyNumberFormat="1" applyAlignment="1">
      <alignment horizontal="left" vertical="top" wrapText="1"/>
    </xf>
    <xf numFmtId="0" fontId="19" fillId="0" borderId="10" xfId="0" applyFont="1" applyBorder="1" applyAlignment="1">
      <alignment vertical="top" wrapText="1"/>
    </xf>
    <xf numFmtId="0" fontId="0" fillId="0" borderId="12" xfId="0" applyBorder="1" applyAlignment="1">
      <alignment vertical="center" wrapText="1"/>
    </xf>
    <xf numFmtId="0" fontId="13" fillId="33" borderId="16" xfId="0" applyFont="1" applyFill="1" applyBorder="1" applyAlignment="1">
      <alignment vertical="center" wrapText="1"/>
    </xf>
    <xf numFmtId="0" fontId="19" fillId="0" borderId="33" xfId="0" applyFont="1" applyBorder="1" applyAlignment="1">
      <alignment vertical="center" wrapText="1"/>
    </xf>
    <xf numFmtId="0" fontId="19" fillId="0" borderId="34" xfId="0" applyFont="1" applyBorder="1" applyAlignment="1">
      <alignment horizontal="center" vertical="center" textRotation="90" wrapText="1"/>
    </xf>
    <xf numFmtId="0" fontId="19" fillId="0" borderId="35" xfId="0" applyFont="1" applyBorder="1" applyAlignment="1">
      <alignment horizontal="center" vertical="center" textRotation="90" wrapText="1"/>
    </xf>
    <xf numFmtId="165" fontId="13" fillId="33" borderId="0" xfId="0" applyNumberFormat="1" applyFont="1" applyFill="1" applyBorder="1" applyAlignment="1">
      <alignment horizontal="left"/>
    </xf>
    <xf numFmtId="165" fontId="0" fillId="0" borderId="0" xfId="0" applyNumberFormat="1"/>
    <xf numFmtId="0" fontId="0" fillId="0" borderId="0" xfId="0" applyBorder="1"/>
    <xf numFmtId="0" fontId="0" fillId="0" borderId="0" xfId="0" applyFill="1" applyBorder="1"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quotePrefix="1" applyAlignment="1">
      <alignment vertical="top" wrapText="1"/>
    </xf>
    <xf numFmtId="14" fontId="0" fillId="0" borderId="0" xfId="0" applyNumberFormat="1" applyAlignment="1">
      <alignment horizontal="left" vertical="top" wrapText="1"/>
    </xf>
    <xf numFmtId="167" fontId="0" fillId="0" borderId="0" xfId="0" applyNumberFormat="1" applyAlignment="1">
      <alignment horizontal="left" vertical="top"/>
    </xf>
    <xf numFmtId="164" fontId="0" fillId="0" borderId="0" xfId="0" applyNumberFormat="1"/>
    <xf numFmtId="166" fontId="0" fillId="0" borderId="0" xfId="0" applyNumberFormat="1"/>
    <xf numFmtId="0" fontId="20" fillId="33" borderId="19" xfId="0" applyFont="1" applyFill="1" applyBorder="1" applyAlignment="1">
      <alignment vertical="top"/>
    </xf>
    <xf numFmtId="0" fontId="0" fillId="0" borderId="19" xfId="0" applyBorder="1" applyAlignment="1">
      <alignment horizontal="left" vertical="top"/>
    </xf>
    <xf numFmtId="1" fontId="13" fillId="50" borderId="31" xfId="0" applyNumberFormat="1" applyFont="1" applyFill="1" applyBorder="1" applyAlignment="1">
      <alignment horizontal="center" vertical="center" wrapText="1"/>
    </xf>
    <xf numFmtId="0" fontId="19" fillId="0" borderId="12" xfId="0" applyFont="1" applyBorder="1" applyAlignment="1">
      <alignment horizontal="center" vertical="center" textRotation="90"/>
    </xf>
    <xf numFmtId="0" fontId="19" fillId="0" borderId="13" xfId="0" applyFont="1" applyBorder="1" applyAlignment="1">
      <alignment horizontal="center" vertical="center" textRotation="90"/>
    </xf>
    <xf numFmtId="14" fontId="0" fillId="0" borderId="0" xfId="0" applyNumberFormat="1" applyAlignment="1">
      <alignment horizontal="center" vertical="center" textRotation="90"/>
    </xf>
    <xf numFmtId="0" fontId="19" fillId="0" borderId="33" xfId="0" applyFont="1" applyBorder="1" applyAlignment="1">
      <alignment horizontal="center" vertical="center" textRotation="90" wrapText="1"/>
    </xf>
    <xf numFmtId="0" fontId="0" fillId="0" borderId="0" xfId="0" applyBorder="1" applyAlignment="1">
      <alignment horizontal="left" vertical="top" wrapText="1"/>
    </xf>
    <xf numFmtId="165" fontId="0" fillId="0" borderId="0" xfId="0" applyNumberFormat="1" applyBorder="1" applyAlignment="1">
      <alignment horizontal="left" vertical="top" wrapText="1"/>
    </xf>
    <xf numFmtId="0" fontId="0" fillId="0" borderId="19" xfId="0" applyBorder="1" applyAlignment="1">
      <alignment horizontal="left" vertical="top" wrapText="1"/>
    </xf>
    <xf numFmtId="3" fontId="0" fillId="42" borderId="22" xfId="0" applyNumberFormat="1" applyFill="1" applyBorder="1" applyAlignment="1">
      <alignment horizontal="center" vertical="center"/>
    </xf>
    <xf numFmtId="3" fontId="0" fillId="42" borderId="13" xfId="0" applyNumberFormat="1" applyFill="1" applyBorder="1" applyAlignment="1">
      <alignment horizontal="center" vertical="center"/>
    </xf>
    <xf numFmtId="164" fontId="23" fillId="41" borderId="25" xfId="0" applyNumberFormat="1" applyFont="1" applyFill="1" applyBorder="1" applyAlignment="1">
      <alignment horizontal="center" vertical="center"/>
    </xf>
    <xf numFmtId="164" fontId="23" fillId="41" borderId="26" xfId="0" applyNumberFormat="1" applyFont="1" applyFill="1" applyBorder="1" applyAlignment="1">
      <alignment horizontal="center" vertical="center"/>
    </xf>
    <xf numFmtId="164" fontId="23" fillId="41" borderId="27" xfId="0" applyNumberFormat="1" applyFont="1" applyFill="1" applyBorder="1" applyAlignment="1">
      <alignment horizontal="center" vertical="center"/>
    </xf>
    <xf numFmtId="0" fontId="18" fillId="46" borderId="10" xfId="0" applyFont="1" applyFill="1" applyBorder="1" applyAlignment="1">
      <alignment horizontal="center" vertical="top"/>
    </xf>
    <xf numFmtId="0" fontId="18" fillId="46" borderId="32" xfId="0" applyFont="1" applyFill="1" applyBorder="1" applyAlignment="1">
      <alignment horizontal="center" vertical="top"/>
    </xf>
    <xf numFmtId="0" fontId="18" fillId="46" borderId="11" xfId="0" applyFont="1" applyFill="1" applyBorder="1" applyAlignment="1">
      <alignment horizontal="center" vertical="top"/>
    </xf>
    <xf numFmtId="0" fontId="18" fillId="33" borderId="33" xfId="0" applyFont="1" applyFill="1" applyBorder="1" applyAlignment="1">
      <alignment horizontal="center" vertical="top" wrapText="1"/>
    </xf>
    <xf numFmtId="0" fontId="18" fillId="33" borderId="34" xfId="0" applyFont="1" applyFill="1" applyBorder="1" applyAlignment="1">
      <alignment horizontal="center" vertical="top" wrapText="1"/>
    </xf>
    <xf numFmtId="0" fontId="18" fillId="33" borderId="35" xfId="0" applyFont="1" applyFill="1" applyBorder="1" applyAlignment="1">
      <alignment horizontal="center" vertical="top" wrapText="1"/>
    </xf>
    <xf numFmtId="0" fontId="25" fillId="34" borderId="28" xfId="0" applyFont="1" applyFill="1" applyBorder="1" applyAlignment="1">
      <alignment horizontal="center" vertical="center"/>
    </xf>
    <xf numFmtId="0" fontId="25" fillId="34" borderId="29" xfId="0" applyFont="1" applyFill="1" applyBorder="1" applyAlignment="1">
      <alignment horizontal="center" vertical="center"/>
    </xf>
    <xf numFmtId="0" fontId="25" fillId="34" borderId="30" xfId="0" applyFont="1" applyFill="1" applyBorder="1" applyAlignment="1">
      <alignment horizontal="center" vertical="center"/>
    </xf>
    <xf numFmtId="0" fontId="0" fillId="48" borderId="36" xfId="0" applyFill="1" applyBorder="1" applyAlignment="1">
      <alignment horizontal="center" vertical="top"/>
    </xf>
    <xf numFmtId="0" fontId="0" fillId="48" borderId="37" xfId="0" applyFill="1" applyBorder="1" applyAlignment="1">
      <alignment horizontal="center" vertical="top"/>
    </xf>
    <xf numFmtId="0" fontId="0" fillId="49" borderId="36" xfId="0" applyFill="1" applyBorder="1" applyAlignment="1">
      <alignment horizontal="center" vertical="top"/>
    </xf>
    <xf numFmtId="0" fontId="0" fillId="49" borderId="37" xfId="0" applyFill="1" applyBorder="1" applyAlignment="1">
      <alignment horizontal="center" vertical="top"/>
    </xf>
    <xf numFmtId="0" fontId="0" fillId="36" borderId="36" xfId="0" applyFill="1" applyBorder="1" applyAlignment="1">
      <alignment horizontal="center" vertical="top"/>
    </xf>
    <xf numFmtId="0" fontId="0" fillId="36" borderId="37" xfId="0" applyFill="1" applyBorder="1" applyAlignment="1">
      <alignment horizontal="center" vertical="top"/>
    </xf>
    <xf numFmtId="0" fontId="0" fillId="37" borderId="0" xfId="0" applyFont="1" applyFill="1" applyAlignment="1">
      <alignment horizontal="center" vertical="center" wrapText="1"/>
    </xf>
    <xf numFmtId="0" fontId="0" fillId="0" borderId="0" xfId="0" applyAlignment="1">
      <alignment wrapText="1"/>
    </xf>
    <xf numFmtId="0" fontId="21" fillId="33" borderId="11" xfId="0" applyFont="1" applyFill="1" applyBorder="1" applyAlignment="1">
      <alignment horizontal="left" vertical="center" wrapText="1"/>
    </xf>
    <xf numFmtId="0" fontId="0" fillId="0" borderId="13" xfId="0" applyBorder="1" applyAlignment="1">
      <alignment horizontal="left" vertical="top" wrapText="1"/>
    </xf>
    <xf numFmtId="0" fontId="0" fillId="40" borderId="15" xfId="0" applyFill="1" applyBorder="1" applyAlignment="1">
      <alignment wrapText="1"/>
    </xf>
    <xf numFmtId="0" fontId="0" fillId="0" borderId="13" xfId="0"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0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 formatCode="0"/>
      <alignment horizontal="left" vertical="top" textRotation="0" wrapText="0" indent="0" justifyLastLine="0" shrinkToFit="0" readingOrder="0"/>
    </dxf>
    <dxf>
      <numFmt numFmtId="1" formatCode="0"/>
      <alignment horizontal="left" vertical="bottom" textRotation="0" wrapText="0" indent="0" justifyLastLine="0" shrinkToFit="0" readingOrder="0"/>
    </dxf>
    <dxf>
      <numFmt numFmtId="0" formatCode="General"/>
      <alignment horizontal="left" vertical="bottom" textRotation="0" wrapText="0" indent="0" justifyLastLine="0" shrinkToFit="0" readingOrder="0"/>
    </dxf>
    <dxf>
      <alignment horizontal="left" vertical="top"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top" textRotation="0" wrapText="1" indent="0" justifyLastLine="0" shrinkToFit="0" readingOrder="0"/>
    </dxf>
    <dxf>
      <numFmt numFmtId="2" formatCode="0.00"/>
    </dxf>
    <dxf>
      <numFmt numFmtId="166" formatCode="mm/dd/yy;@"/>
    </dxf>
    <dxf>
      <numFmt numFmtId="166" formatCode="mm/dd/yy;@"/>
    </dxf>
    <dxf>
      <numFmt numFmtId="19" formatCode="m/d/yyyy"/>
      <alignment horizontal="left" vertical="bottom" textRotation="0" wrapText="0" indent="0" justifyLastLine="0" shrinkToFit="0" readingOrder="0"/>
    </dxf>
    <dxf>
      <numFmt numFmtId="19" formatCode="m/d/yyyy"/>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19" formatCode="m/d/yyyy"/>
      <alignment horizontal="left"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0" formatCode="General"/>
      <alignment horizontal="left" vertical="top" textRotation="0" wrapText="1" indent="0" justifyLastLine="0" shrinkToFit="0" readingOrder="0"/>
    </dxf>
    <dxf>
      <numFmt numFmtId="2" formatCode="0.00"/>
      <alignment horizontal="left" vertical="top" textRotation="0" wrapText="0" indent="0" justifyLastLine="0" shrinkToFit="0" readingOrder="0"/>
    </dxf>
    <dxf>
      <numFmt numFmtId="1" formatCode="0"/>
      <alignment horizontal="center" vertical="top" textRotation="0" wrapText="0" indent="0" justifyLastLine="0" shrinkToFit="0" readingOrder="0"/>
    </dxf>
    <dxf>
      <numFmt numFmtId="1" formatCode="0"/>
      <alignment horizontal="center" vertical="top" textRotation="0" wrapText="0" indent="0" justifyLastLine="0" shrinkToFit="0" readingOrder="0"/>
    </dxf>
    <dxf>
      <numFmt numFmtId="167" formatCode="yyyy\-mm\-dd;@"/>
      <alignment horizontal="center" vertical="top" textRotation="0" wrapText="0" indent="0" justifyLastLine="0" shrinkToFit="0" readingOrder="0"/>
    </dxf>
    <dxf>
      <numFmt numFmtId="167" formatCode="yyyy\-mm\-dd;@"/>
      <alignment vertical="top" textRotation="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67" formatCode="yyyy\-mm\-dd;@"/>
      <alignment horizontal="left" vertical="top" textRotation="0" wrapText="0" indent="0" justifyLastLine="0" shrinkToFit="0" readingOrder="0"/>
    </dxf>
    <dxf>
      <alignment horizontal="left" vertical="top" textRotation="0" wrapText="0" indent="0" justifyLastLine="0" shrinkToFit="0" readingOrder="0"/>
    </dxf>
    <dxf>
      <alignment horizontal="general" vertical="top" textRotation="0" wrapText="0" indent="0" justifyLastLine="0" shrinkToFit="0" readingOrder="0"/>
    </dxf>
    <dxf>
      <alignment horizontal="left" vertical="top" textRotation="0" wrapText="0" indent="0" justifyLastLine="0" shrinkToFit="0" readingOrder="0"/>
    </dxf>
    <dxf>
      <numFmt numFmtId="164" formatCode="m/d/yy;@"/>
      <alignment horizontal="general" vertical="top" textRotation="0" wrapText="0" indent="0" justifyLastLine="0" shrinkToFit="0" readingOrder="0"/>
      <border diagonalUp="0" diagonalDown="0">
        <left/>
        <right style="medium">
          <color indexed="64"/>
        </right>
        <top/>
        <bottom/>
        <vertical/>
        <horizontal/>
      </border>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border diagonalUp="0" diagonalDown="0">
        <left style="medium">
          <color indexed="64"/>
        </left>
        <right/>
        <top/>
        <bottom/>
        <vertical/>
        <horizontal/>
      </border>
    </dxf>
    <dxf>
      <numFmt numFmtId="164" formatCode="m/d/yy;@"/>
      <alignment horizontal="general" vertical="top" textRotation="0" wrapText="0" indent="0" justifyLastLine="0" shrinkToFit="0" readingOrder="0"/>
      <border diagonalUp="0" diagonalDown="0">
        <left/>
        <right style="medium">
          <color indexed="64"/>
        </right>
        <top/>
        <bottom/>
        <vertical/>
        <horizontal/>
      </border>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border diagonalUp="0" diagonalDown="0">
        <left style="medium">
          <color indexed="64"/>
        </left>
        <right/>
        <top/>
        <bottom/>
        <vertical/>
        <horizontal/>
      </border>
    </dxf>
    <dxf>
      <numFmt numFmtId="164" formatCode="m/d/yy;@"/>
      <alignment horizontal="general" vertical="top" textRotation="0" wrapText="0" indent="0" justifyLastLine="0" shrinkToFit="0" readingOrder="0"/>
      <border diagonalUp="0" diagonalDown="0">
        <left/>
        <right style="medium">
          <color indexed="64"/>
        </right>
        <top/>
        <bottom/>
        <vertical/>
        <horizontal/>
      </border>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border diagonalUp="0" diagonalDown="0">
        <left style="medium">
          <color indexed="64"/>
        </left>
        <right/>
        <top/>
        <bottom/>
        <vertical/>
        <horizontal/>
      </border>
    </dxf>
    <dxf>
      <numFmt numFmtId="164" formatCode="m/d/yy;@"/>
      <alignment horizontal="general" vertical="top" textRotation="0" wrapText="0" indent="0" justifyLastLine="0" shrinkToFit="0" readingOrder="0"/>
      <border diagonalUp="0" diagonalDown="0">
        <left/>
        <right style="medium">
          <color indexed="64"/>
        </right>
        <top/>
        <bottom/>
        <vertical/>
        <horizontal/>
      </border>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numFmt numFmtId="164" formatCode="m/d/yy;@"/>
      <alignment horizontal="general" vertical="top"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border diagonalUp="0" diagonalDown="0">
        <left/>
        <right style="medium">
          <color indexed="64"/>
        </right>
        <vertical/>
      </border>
    </dxf>
    <dxf>
      <numFmt numFmtId="0" formatCode="General"/>
      <alignment horizontal="center" vertical="center" textRotation="0" wrapText="0" indent="0" justifyLastLine="0" shrinkToFit="0" readingOrder="0"/>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medium">
          <color indexed="64"/>
        </left>
        <right/>
        <vertical/>
      </border>
    </dxf>
    <dxf>
      <alignment horizontal="general" vertical="center" textRotation="0" wrapText="1" indent="0" justifyLastLine="0" shrinkToFit="0" readingOrder="0"/>
      <border diagonalUp="0" diagonalDown="0">
        <left style="medium">
          <color indexed="64"/>
        </left>
        <right/>
        <top/>
        <bottom/>
        <vertical/>
        <horizontal/>
      </border>
    </dxf>
    <dxf>
      <numFmt numFmtId="164" formatCode="m/d/yy;@"/>
      <alignment horizontal="general" vertical="top" textRotation="0" wrapText="0" indent="0" justifyLastLine="0" shrinkToFit="0" readingOrder="0"/>
    </dxf>
    <dxf>
      <font>
        <strike val="0"/>
        <outline val="0"/>
        <shadow val="0"/>
        <u val="none"/>
        <vertAlign val="baseline"/>
        <sz val="14"/>
        <name val="Calibri"/>
        <family val="2"/>
        <scheme val="minor"/>
      </font>
      <numFmt numFmtId="164" formatCode="m/d/yy;@"/>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0827984737203E-2"/>
          <c:y val="6.1062353421663149E-2"/>
          <c:w val="0.8795922862583353"/>
          <c:h val="0.32714672848635035"/>
        </c:manualLayout>
      </c:layout>
      <c:barChart>
        <c:barDir val="col"/>
        <c:grouping val="clustered"/>
        <c:varyColors val="0"/>
        <c:ser>
          <c:idx val="2"/>
          <c:order val="2"/>
          <c:tx>
            <c:strRef>
              <c:f>'Event chart'!$O$22</c:f>
              <c:strCache>
                <c:ptCount val="1"/>
                <c:pt idx="0">
                  <c:v>Total seats converted</c:v>
                </c:pt>
              </c:strCache>
            </c:strRef>
          </c:tx>
          <c:spPr>
            <a:solidFill>
              <a:schemeClr val="accent6">
                <a:lumMod val="40000"/>
                <a:lumOff val="60000"/>
              </a:schemeClr>
            </a:solidFill>
            <a:ln>
              <a:solidFill>
                <a:schemeClr val="accent6"/>
              </a:solidFill>
            </a:ln>
            <a:effectLst/>
          </c:spPr>
          <c:invertIfNegative val="0"/>
          <c:val>
            <c:numRef>
              <c:f>'Event chart'!$H$47:$H$398</c:f>
              <c:numCache>
                <c:formatCode>0</c:formatCode>
                <c:ptCount val="31"/>
                <c:pt idx="0">
                  <c:v>10</c:v>
                </c:pt>
                <c:pt idx="1">
                  <c:v>10</c:v>
                </c:pt>
                <c:pt idx="2">
                  <c:v>10</c:v>
                </c:pt>
                <c:pt idx="3">
                  <c:v>10</c:v>
                </c:pt>
                <c:pt idx="4">
                  <c:v>5</c:v>
                </c:pt>
                <c:pt idx="5">
                  <c:v>10</c:v>
                </c:pt>
                <c:pt idx="6">
                  <c:v>10</c:v>
                </c:pt>
                <c:pt idx="7">
                  <c:v>10</c:v>
                </c:pt>
                <c:pt idx="8">
                  <c:v>6</c:v>
                </c:pt>
                <c:pt idx="9">
                  <c:v>10</c:v>
                </c:pt>
                <c:pt idx="10">
                  <c:v>10</c:v>
                </c:pt>
                <c:pt idx="11">
                  <c:v>10</c:v>
                </c:pt>
                <c:pt idx="12">
                  <c:v>8</c:v>
                </c:pt>
                <c:pt idx="13">
                  <c:v>10</c:v>
                </c:pt>
                <c:pt idx="14">
                  <c:v>10</c:v>
                </c:pt>
                <c:pt idx="15">
                  <c:v>10</c:v>
                </c:pt>
                <c:pt idx="16">
                  <c:v>9</c:v>
                </c:pt>
                <c:pt idx="17">
                  <c:v>10</c:v>
                </c:pt>
                <c:pt idx="18">
                  <c:v>3</c:v>
                </c:pt>
                <c:pt idx="19">
                  <c:v>10</c:v>
                </c:pt>
                <c:pt idx="20">
                  <c:v>10</c:v>
                </c:pt>
                <c:pt idx="21">
                  <c:v>1</c:v>
                </c:pt>
                <c:pt idx="22">
                  <c:v>10</c:v>
                </c:pt>
                <c:pt idx="23">
                  <c:v>2</c:v>
                </c:pt>
                <c:pt idx="24">
                  <c:v>3</c:v>
                </c:pt>
                <c:pt idx="25">
                  <c:v>10</c:v>
                </c:pt>
                <c:pt idx="26">
                  <c:v>10</c:v>
                </c:pt>
                <c:pt idx="27">
                  <c:v>4</c:v>
                </c:pt>
                <c:pt idx="28">
                  <c:v>5</c:v>
                </c:pt>
                <c:pt idx="29">
                  <c:v>10</c:v>
                </c:pt>
                <c:pt idx="30">
                  <c:v>10</c:v>
                </c:pt>
              </c:numCache>
            </c:numRef>
          </c:val>
          <c:extLst>
            <c:ext xmlns:c16="http://schemas.microsoft.com/office/drawing/2014/chart" uri="{C3380CC4-5D6E-409C-BE32-E72D297353CC}">
              <c16:uniqueId val="{000001B2-D500-43E3-893F-C4B5BBE49FA5}"/>
            </c:ext>
          </c:extLst>
        </c:ser>
        <c:dLbls>
          <c:showLegendKey val="0"/>
          <c:showVal val="0"/>
          <c:showCatName val="0"/>
          <c:showSerName val="0"/>
          <c:showPercent val="0"/>
          <c:showBubbleSize val="0"/>
        </c:dLbls>
        <c:gapWidth val="150"/>
        <c:axId val="682347248"/>
        <c:axId val="687731151"/>
      </c:barChart>
      <c:lineChart>
        <c:grouping val="standard"/>
        <c:varyColors val="0"/>
        <c:ser>
          <c:idx val="0"/>
          <c:order val="0"/>
          <c:tx>
            <c:strRef>
              <c:f>'Event chart'!$O$24</c:f>
              <c:strCache>
                <c:ptCount val="1"/>
                <c:pt idx="0">
                  <c:v>Total SvD calls</c:v>
                </c:pt>
              </c:strCache>
            </c:strRef>
          </c:tx>
          <c:spPr>
            <a:ln w="28575" cap="rnd">
              <a:solidFill>
                <a:schemeClr val="accent1"/>
              </a:solidFill>
              <a:round/>
            </a:ln>
            <a:effectLst/>
          </c:spPr>
          <c:marker>
            <c:symbol val="none"/>
          </c:marker>
          <c:cat>
            <c:numRef>
              <c:f>'Event chart'!$B$47:$B$398</c:f>
              <c:numCache>
                <c:formatCode>yyyy\-mm\-dd;@</c:formatCode>
                <c:ptCount val="31"/>
                <c:pt idx="0">
                  <c:v>44197</c:v>
                </c:pt>
                <c:pt idx="1">
                  <c:v>44198</c:v>
                </c:pt>
                <c:pt idx="2">
                  <c:v>44199</c:v>
                </c:pt>
                <c:pt idx="3">
                  <c:v>44200</c:v>
                </c:pt>
                <c:pt idx="4">
                  <c:v>44201</c:v>
                </c:pt>
                <c:pt idx="5">
                  <c:v>44202</c:v>
                </c:pt>
                <c:pt idx="6">
                  <c:v>44203</c:v>
                </c:pt>
                <c:pt idx="7">
                  <c:v>44204</c:v>
                </c:pt>
                <c:pt idx="8">
                  <c:v>44205</c:v>
                </c:pt>
                <c:pt idx="9">
                  <c:v>44206</c:v>
                </c:pt>
                <c:pt idx="10">
                  <c:v>44207</c:v>
                </c:pt>
                <c:pt idx="11">
                  <c:v>44208</c:v>
                </c:pt>
                <c:pt idx="12">
                  <c:v>44209</c:v>
                </c:pt>
                <c:pt idx="13">
                  <c:v>44210</c:v>
                </c:pt>
                <c:pt idx="14">
                  <c:v>44211</c:v>
                </c:pt>
                <c:pt idx="15">
                  <c:v>44212</c:v>
                </c:pt>
                <c:pt idx="16">
                  <c:v>44213</c:v>
                </c:pt>
                <c:pt idx="17">
                  <c:v>44214</c:v>
                </c:pt>
                <c:pt idx="18">
                  <c:v>44215</c:v>
                </c:pt>
                <c:pt idx="19">
                  <c:v>44216</c:v>
                </c:pt>
                <c:pt idx="20">
                  <c:v>44217</c:v>
                </c:pt>
                <c:pt idx="21">
                  <c:v>44218</c:v>
                </c:pt>
                <c:pt idx="22">
                  <c:v>44219</c:v>
                </c:pt>
                <c:pt idx="23">
                  <c:v>44220</c:v>
                </c:pt>
                <c:pt idx="24">
                  <c:v>44221</c:v>
                </c:pt>
                <c:pt idx="25">
                  <c:v>44222</c:v>
                </c:pt>
                <c:pt idx="26">
                  <c:v>44223</c:v>
                </c:pt>
                <c:pt idx="27">
                  <c:v>44224</c:v>
                </c:pt>
                <c:pt idx="28">
                  <c:v>44225</c:v>
                </c:pt>
                <c:pt idx="29">
                  <c:v>44226</c:v>
                </c:pt>
                <c:pt idx="30">
                  <c:v>44227</c:v>
                </c:pt>
              </c:numCache>
            </c:numRef>
          </c:cat>
          <c:val>
            <c:numRef>
              <c:f>'Event chart'!$G$47:$G$398</c:f>
              <c:numCache>
                <c:formatCode>0</c:formatCode>
                <c:ptCount val="31"/>
                <c:pt idx="0">
                  <c:v>20</c:v>
                </c:pt>
                <c:pt idx="1">
                  <c:v>46</c:v>
                </c:pt>
                <c:pt idx="2">
                  <c:v>39</c:v>
                </c:pt>
                <c:pt idx="3">
                  <c:v>62</c:v>
                </c:pt>
                <c:pt idx="4">
                  <c:v>14</c:v>
                </c:pt>
                <c:pt idx="5">
                  <c:v>63</c:v>
                </c:pt>
                <c:pt idx="6">
                  <c:v>28</c:v>
                </c:pt>
                <c:pt idx="7">
                  <c:v>49</c:v>
                </c:pt>
                <c:pt idx="8">
                  <c:v>30</c:v>
                </c:pt>
                <c:pt idx="9">
                  <c:v>7</c:v>
                </c:pt>
                <c:pt idx="10">
                  <c:v>33</c:v>
                </c:pt>
                <c:pt idx="11">
                  <c:v>62</c:v>
                </c:pt>
                <c:pt idx="12">
                  <c:v>28</c:v>
                </c:pt>
                <c:pt idx="13">
                  <c:v>3</c:v>
                </c:pt>
                <c:pt idx="14">
                  <c:v>62</c:v>
                </c:pt>
                <c:pt idx="15">
                  <c:v>58</c:v>
                </c:pt>
                <c:pt idx="16">
                  <c:v>60</c:v>
                </c:pt>
                <c:pt idx="17">
                  <c:v>27</c:v>
                </c:pt>
                <c:pt idx="18">
                  <c:v>12</c:v>
                </c:pt>
                <c:pt idx="19">
                  <c:v>21</c:v>
                </c:pt>
                <c:pt idx="20">
                  <c:v>72</c:v>
                </c:pt>
                <c:pt idx="21">
                  <c:v>63</c:v>
                </c:pt>
                <c:pt idx="22">
                  <c:v>15</c:v>
                </c:pt>
                <c:pt idx="23">
                  <c:v>26</c:v>
                </c:pt>
                <c:pt idx="24">
                  <c:v>4</c:v>
                </c:pt>
                <c:pt idx="25">
                  <c:v>74</c:v>
                </c:pt>
                <c:pt idx="26">
                  <c:v>4</c:v>
                </c:pt>
                <c:pt idx="27">
                  <c:v>58</c:v>
                </c:pt>
                <c:pt idx="28">
                  <c:v>33</c:v>
                </c:pt>
                <c:pt idx="29">
                  <c:v>69</c:v>
                </c:pt>
                <c:pt idx="30">
                  <c:v>49</c:v>
                </c:pt>
              </c:numCache>
            </c:numRef>
          </c:val>
          <c:smooth val="0"/>
          <c:extLst>
            <c:ext xmlns:c16="http://schemas.microsoft.com/office/drawing/2014/chart" uri="{C3380CC4-5D6E-409C-BE32-E72D297353CC}">
              <c16:uniqueId val="{000000B5-D500-43E3-893F-C4B5BBE49FA5}"/>
            </c:ext>
          </c:extLst>
        </c:ser>
        <c:dLbls>
          <c:showLegendKey val="0"/>
          <c:showVal val="0"/>
          <c:showCatName val="0"/>
          <c:showSerName val="0"/>
          <c:showPercent val="0"/>
          <c:showBubbleSize val="0"/>
        </c:dLbls>
        <c:marker val="1"/>
        <c:smooth val="0"/>
        <c:axId val="2088418624"/>
        <c:axId val="843237200"/>
      </c:lineChart>
      <c:lineChart>
        <c:grouping val="standard"/>
        <c:varyColors val="0"/>
        <c:ser>
          <c:idx val="1"/>
          <c:order val="1"/>
          <c:tx>
            <c:strRef>
              <c:f>'Event chart'!$O$23</c:f>
              <c:strCache>
                <c:ptCount val="1"/>
                <c:pt idx="0">
                  <c:v>Event</c:v>
                </c:pt>
              </c:strCache>
            </c:strRef>
          </c:tx>
          <c:spPr>
            <a:ln w="28575" cap="rnd">
              <a:solidFill>
                <a:schemeClr val="accent3"/>
              </a:solidFill>
              <a:round/>
            </a:ln>
            <a:effectLst/>
          </c:spPr>
          <c:marker>
            <c:symbol val="none"/>
          </c:marker>
          <c:dLbls>
            <c:dLbl>
              <c:idx val="0"/>
              <c:layout>
                <c:manualLayout>
                  <c:x val="-5.4753296615499839E-2"/>
                  <c:y val="0.46824381963781414"/>
                </c:manualLayout>
              </c:layout>
              <c:tx>
                <c:rich>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fld id="{F3D23259-7CAF-4FFB-A7A5-FE38ADB2430C}" type="CELLRANGE">
                      <a:rPr lang="en-US"/>
                      <a:pPr>
                        <a:defRPr sz="1200">
                          <a:ln>
                            <a:noFill/>
                          </a:ln>
                          <a:solidFill>
                            <a:schemeClr val="bg1"/>
                          </a:solidFill>
                        </a:defRPr>
                      </a:pPr>
                      <a:t>[CELLRANGE]</a:t>
                    </a:fld>
                    <a:endParaRPr lang="en-US"/>
                  </a:p>
                </c:rich>
              </c:tx>
              <c:spPr>
                <a:solidFill>
                  <a:sysClr val="windowText" lastClr="000000">
                    <a:lumMod val="75000"/>
                    <a:lumOff val="25000"/>
                  </a:sysClr>
                </a:solidFill>
                <a:ln>
                  <a:noFill/>
                </a:ln>
                <a:effectLst>
                  <a:glow rad="127000">
                    <a:schemeClr val="bg2">
                      <a:lumMod val="90000"/>
                      <a:alpha val="40000"/>
                    </a:schemeClr>
                  </a:glow>
                </a:effectLst>
              </c:spPr>
              <c:txPr>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1297672063388502"/>
                      <c:h val="0.1230898036940154"/>
                    </c:manualLayout>
                  </c15:layout>
                  <c15:dlblFieldTable/>
                  <c15:showDataLabelsRange val="1"/>
                </c:ext>
                <c:ext xmlns:c16="http://schemas.microsoft.com/office/drawing/2014/chart" uri="{C3380CC4-5D6E-409C-BE32-E72D297353CC}">
                  <c16:uniqueId val="{00000000-D500-43E3-893F-C4B5BBE49FA5}"/>
                </c:ext>
              </c:extLst>
            </c:dLbl>
            <c:dLbl>
              <c:idx val="1"/>
              <c:layout>
                <c:manualLayout>
                  <c:x val="-7.7269813443719942E-2"/>
                  <c:y val="0.25368462394532026"/>
                </c:manualLayout>
              </c:layout>
              <c:tx>
                <c:rich>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fld id="{C84A3768-E522-4CD0-9FA3-CC67E45E8EDC}" type="CELLRANGE">
                      <a:rPr lang="en-US"/>
                      <a:pPr>
                        <a:defRPr sz="1200">
                          <a:ln>
                            <a:noFill/>
                          </a:ln>
                          <a:solidFill>
                            <a:schemeClr val="bg1"/>
                          </a:solidFill>
                        </a:defRPr>
                      </a:pPr>
                      <a:t>[CELLRANGE]</a:t>
                    </a:fld>
                    <a:endParaRPr lang="en-US"/>
                  </a:p>
                </c:rich>
              </c:tx>
              <c:spPr>
                <a:solidFill>
                  <a:sysClr val="windowText" lastClr="000000">
                    <a:lumMod val="75000"/>
                    <a:lumOff val="25000"/>
                  </a:sysClr>
                </a:solidFill>
                <a:ln>
                  <a:noFill/>
                </a:ln>
                <a:effectLst>
                  <a:glow rad="127000">
                    <a:schemeClr val="bg2">
                      <a:lumMod val="90000"/>
                      <a:alpha val="40000"/>
                    </a:schemeClr>
                  </a:glow>
                </a:effectLst>
              </c:spPr>
              <c:txPr>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4600263100701971"/>
                      <c:h val="0.19141720492824435"/>
                    </c:manualLayout>
                  </c15:layout>
                  <c15:dlblFieldTable/>
                  <c15:showDataLabelsRange val="1"/>
                </c:ext>
                <c:ext xmlns:c16="http://schemas.microsoft.com/office/drawing/2014/chart" uri="{C3380CC4-5D6E-409C-BE32-E72D297353CC}">
                  <c16:uniqueId val="{00000001-D500-43E3-893F-C4B5BBE49FA5}"/>
                </c:ext>
              </c:extLst>
            </c:dLbl>
            <c:dLbl>
              <c:idx val="2"/>
              <c:layout>
                <c:manualLayout>
                  <c:x val="-9.5421617118851262E-2"/>
                  <c:y val="0.35304692348385391"/>
                </c:manualLayout>
              </c:layout>
              <c:tx>
                <c:rich>
                  <a:bodyPr/>
                  <a:lstStyle/>
                  <a:p>
                    <a:fld id="{AA7DE81F-3E67-4804-B804-E101C621A29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500-43E3-893F-C4B5BBE49FA5}"/>
                </c:ext>
              </c:extLst>
            </c:dLbl>
            <c:dLbl>
              <c:idx val="3"/>
              <c:layout>
                <c:manualLayout>
                  <c:x val="-9.5383429977882545E-2"/>
                  <c:y val="0.60129993194512765"/>
                </c:manualLayout>
              </c:layout>
              <c:tx>
                <c:rich>
                  <a:bodyPr/>
                  <a:lstStyle/>
                  <a:p>
                    <a:fld id="{D98F2964-B7D6-488D-BCF2-A63123D9BC6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500-43E3-893F-C4B5BBE49FA5}"/>
                </c:ext>
              </c:extLst>
            </c:dLbl>
            <c:dLbl>
              <c:idx val="4"/>
              <c:layout>
                <c:manualLayout>
                  <c:x val="-6.5689028160716284E-2"/>
                  <c:y val="0.25321331045626028"/>
                </c:manualLayout>
              </c:layout>
              <c:tx>
                <c:rich>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fld id="{B66FFC05-D70E-471F-9B6F-8752717738DC}" type="CELLRANGE">
                      <a:rPr lang="en-US"/>
                      <a:pPr>
                        <a:defRPr sz="1200">
                          <a:ln>
                            <a:noFill/>
                          </a:ln>
                          <a:solidFill>
                            <a:schemeClr val="bg1"/>
                          </a:solidFill>
                        </a:defRPr>
                      </a:pPr>
                      <a:t>[CELLRANGE]</a:t>
                    </a:fld>
                    <a:endParaRPr lang="en-US"/>
                  </a:p>
                </c:rich>
              </c:tx>
              <c:spPr>
                <a:solidFill>
                  <a:sysClr val="windowText" lastClr="000000">
                    <a:lumMod val="75000"/>
                    <a:lumOff val="25000"/>
                  </a:sysClr>
                </a:solidFill>
                <a:ln>
                  <a:noFill/>
                </a:ln>
                <a:effectLst>
                  <a:glow rad="127000">
                    <a:schemeClr val="bg2">
                      <a:lumMod val="90000"/>
                      <a:alpha val="40000"/>
                    </a:schemeClr>
                  </a:glow>
                </a:effectLst>
              </c:spPr>
              <c:txPr>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2338339579614299"/>
                      <c:h val="0.17202428075441173"/>
                    </c:manualLayout>
                  </c15:layout>
                  <c15:dlblFieldTable/>
                  <c15:showDataLabelsRange val="1"/>
                </c:ext>
                <c:ext xmlns:c16="http://schemas.microsoft.com/office/drawing/2014/chart" uri="{C3380CC4-5D6E-409C-BE32-E72D297353CC}">
                  <c16:uniqueId val="{00000004-D500-43E3-893F-C4B5BBE49FA5}"/>
                </c:ext>
              </c:extLst>
            </c:dLbl>
            <c:dLbl>
              <c:idx val="5"/>
              <c:tx>
                <c:rich>
                  <a:bodyPr/>
                  <a:lstStyle/>
                  <a:p>
                    <a:fld id="{152941FC-ECF6-40D7-9D7A-7B6B44F0113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500-43E3-893F-C4B5BBE49FA5}"/>
                </c:ext>
              </c:extLst>
            </c:dLbl>
            <c:dLbl>
              <c:idx val="6"/>
              <c:layout>
                <c:manualLayout>
                  <c:x val="-9.9656020204231033E-2"/>
                  <c:y val="0.16357858838302192"/>
                </c:manualLayout>
              </c:layout>
              <c:tx>
                <c:rich>
                  <a:bodyPr/>
                  <a:lstStyle/>
                  <a:p>
                    <a:fld id="{18FF5733-D0AE-4DCB-8C35-5FACBB7434E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500-43E3-893F-C4B5BBE49FA5}"/>
                </c:ext>
              </c:extLst>
            </c:dLbl>
            <c:dLbl>
              <c:idx val="7"/>
              <c:layout>
                <c:manualLayout>
                  <c:x val="-8.6578361847815338E-2"/>
                  <c:y val="0.23110738652753912"/>
                </c:manualLayout>
              </c:layout>
              <c:tx>
                <c:rich>
                  <a:bodyPr/>
                  <a:lstStyle/>
                  <a:p>
                    <a:fld id="{09A49308-3542-4E95-8C74-D4C47A515C7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500-43E3-893F-C4B5BBE49FA5}"/>
                </c:ext>
              </c:extLst>
            </c:dLbl>
            <c:dLbl>
              <c:idx val="8"/>
              <c:layout>
                <c:manualLayout>
                  <c:x val="-3.8175789863441882E-2"/>
                  <c:y val="0.2176954044205201"/>
                </c:manualLayout>
              </c:layout>
              <c:tx>
                <c:rich>
                  <a:bodyPr/>
                  <a:lstStyle/>
                  <a:p>
                    <a:fld id="{20FA3924-13A1-4155-B07F-FB785BF404F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500-43E3-893F-C4B5BBE49FA5}"/>
                </c:ext>
              </c:extLst>
            </c:dLbl>
            <c:dLbl>
              <c:idx val="9"/>
              <c:layout>
                <c:manualLayout>
                  <c:x val="-5.5447399556747906E-2"/>
                  <c:y val="0.29240108469353865"/>
                </c:manualLayout>
              </c:layout>
              <c:tx>
                <c:rich>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fld id="{122CAEBC-BDA9-4CF3-BBEA-9E83AFE27089}" type="CELLRANGE">
                      <a:rPr lang="en-US"/>
                      <a:pPr>
                        <a:defRPr sz="1200">
                          <a:ln>
                            <a:noFill/>
                          </a:ln>
                          <a:solidFill>
                            <a:schemeClr val="bg1"/>
                          </a:solidFill>
                        </a:defRPr>
                      </a:pPr>
                      <a:t>[CELLRANGE]</a:t>
                    </a:fld>
                    <a:endParaRPr lang="en-US"/>
                  </a:p>
                </c:rich>
              </c:tx>
              <c:spPr>
                <a:solidFill>
                  <a:sysClr val="windowText" lastClr="000000">
                    <a:lumMod val="75000"/>
                    <a:lumOff val="25000"/>
                  </a:sysClr>
                </a:solidFill>
                <a:ln>
                  <a:noFill/>
                </a:ln>
                <a:effectLst>
                  <a:glow rad="127000">
                    <a:schemeClr val="bg2">
                      <a:lumMod val="90000"/>
                      <a:alpha val="40000"/>
                    </a:schemeClr>
                  </a:glow>
                </a:effectLst>
              </c:spPr>
              <c:txPr>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069020334975352"/>
                      <c:h val="0.21292024002254584"/>
                    </c:manualLayout>
                  </c15:layout>
                  <c15:dlblFieldTable/>
                  <c15:showDataLabelsRange val="1"/>
                </c:ext>
                <c:ext xmlns:c16="http://schemas.microsoft.com/office/drawing/2014/chart" uri="{C3380CC4-5D6E-409C-BE32-E72D297353CC}">
                  <c16:uniqueId val="{00000009-D500-43E3-893F-C4B5BBE49FA5}"/>
                </c:ext>
              </c:extLst>
            </c:dLbl>
            <c:dLbl>
              <c:idx val="10"/>
              <c:layout>
                <c:manualLayout>
                  <c:x val="-8.8047220910308949E-2"/>
                  <c:y val="0.49637847367219273"/>
                </c:manualLayout>
              </c:layout>
              <c:tx>
                <c:rich>
                  <a:bodyPr/>
                  <a:lstStyle/>
                  <a:p>
                    <a:fld id="{B016C225-D8F8-4B44-A192-4B54F6545E2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500-43E3-893F-C4B5BBE49FA5}"/>
                </c:ext>
              </c:extLst>
            </c:dLbl>
            <c:dLbl>
              <c:idx val="11"/>
              <c:layout>
                <c:manualLayout>
                  <c:x val="1.6921670884215773E-2"/>
                  <c:y val="0.3413627787826804"/>
                </c:manualLayout>
              </c:layout>
              <c:tx>
                <c:rich>
                  <a:bodyPr/>
                  <a:lstStyle/>
                  <a:p>
                    <a:fld id="{6050B2C3-5D5A-4B91-A87E-4F7E3508B51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500-43E3-893F-C4B5BBE49FA5}"/>
                </c:ext>
              </c:extLst>
            </c:dLbl>
            <c:dLbl>
              <c:idx val="12"/>
              <c:layout>
                <c:manualLayout>
                  <c:x val="-2.8331173747514118E-2"/>
                  <c:y val="0.24285343329367348"/>
                </c:manualLayout>
              </c:layout>
              <c:tx>
                <c:rich>
                  <a:bodyPr/>
                  <a:lstStyle/>
                  <a:p>
                    <a:fld id="{D3A4A2E5-1E5E-4D8A-ABAA-E208CCA795C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500-43E3-893F-C4B5BBE49FA5}"/>
                </c:ext>
              </c:extLst>
            </c:dLbl>
            <c:dLbl>
              <c:idx val="13"/>
              <c:layout>
                <c:manualLayout>
                  <c:x val="-2.6431185489093317E-2"/>
                  <c:y val="0.24517479266399794"/>
                </c:manualLayout>
              </c:layout>
              <c:tx>
                <c:rich>
                  <a:bodyPr/>
                  <a:lstStyle/>
                  <a:p>
                    <a:fld id="{A3C20A16-3DF6-423B-9A8D-A0FDE04ACFF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500-43E3-893F-C4B5BBE49FA5}"/>
                </c:ext>
              </c:extLst>
            </c:dLbl>
            <c:dLbl>
              <c:idx val="14"/>
              <c:layout>
                <c:manualLayout>
                  <c:x val="-0.16430343768311703"/>
                  <c:y val="0.48614685251876733"/>
                </c:manualLayout>
              </c:layout>
              <c:tx>
                <c:rich>
                  <a:bodyPr/>
                  <a:lstStyle/>
                  <a:p>
                    <a:fld id="{05AEE7A1-7ACB-43DA-AFDE-B50A3F6CDD8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500-43E3-893F-C4B5BBE49FA5}"/>
                </c:ext>
              </c:extLst>
            </c:dLbl>
            <c:dLbl>
              <c:idx val="15"/>
              <c:layout>
                <c:manualLayout>
                  <c:x val="6.2362666436461739E-2"/>
                  <c:y val="0.49674198679410919"/>
                </c:manualLayout>
              </c:layout>
              <c:tx>
                <c:rich>
                  <a:bodyPr/>
                  <a:lstStyle/>
                  <a:p>
                    <a:fld id="{DE07FB29-5F37-467F-9693-A1D0B1FE1F0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500-43E3-893F-C4B5BBE49FA5}"/>
                </c:ext>
              </c:extLst>
            </c:dLbl>
            <c:dLbl>
              <c:idx val="16"/>
              <c:tx>
                <c:rich>
                  <a:bodyPr/>
                  <a:lstStyle/>
                  <a:p>
                    <a:fld id="{679B7DCD-FD01-419A-8395-3628428DB4C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75A-4B03-8D0F-DCBFD0CFFD03}"/>
                </c:ext>
              </c:extLst>
            </c:dLbl>
            <c:dLbl>
              <c:idx val="17"/>
              <c:layout>
                <c:manualLayout>
                  <c:x val="2.4995175306777456E-2"/>
                  <c:y val="0.24468551910073671"/>
                </c:manualLayout>
              </c:layout>
              <c:tx>
                <c:rich>
                  <a:bodyPr/>
                  <a:lstStyle/>
                  <a:p>
                    <a:fld id="{5781BFB3-8099-4CA1-8D20-7D50BC6DEDE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D500-43E3-893F-C4B5BBE49FA5}"/>
                </c:ext>
              </c:extLst>
            </c:dLbl>
            <c:dLbl>
              <c:idx val="18"/>
              <c:tx>
                <c:rich>
                  <a:bodyPr/>
                  <a:lstStyle/>
                  <a:p>
                    <a:fld id="{4FEBFFED-DCDD-470D-A4BD-F5BB86EFB2B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75A-4B03-8D0F-DCBFD0CFFD03}"/>
                </c:ext>
              </c:extLst>
            </c:dLbl>
            <c:dLbl>
              <c:idx val="19"/>
              <c:layout>
                <c:manualLayout>
                  <c:x val="-9.6393552881957459E-2"/>
                  <c:y val="0.24396442607752139"/>
                </c:manualLayout>
              </c:layout>
              <c:tx>
                <c:rich>
                  <a:bodyPr/>
                  <a:lstStyle/>
                  <a:p>
                    <a:fld id="{4CC47F32-453C-4B99-959F-159CC41AA8F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D500-43E3-893F-C4B5BBE49FA5}"/>
                </c:ext>
              </c:extLst>
            </c:dLbl>
            <c:dLbl>
              <c:idx val="20"/>
              <c:layout>
                <c:manualLayout>
                  <c:x val="-8.4586886749400667E-2"/>
                  <c:y val="0.29127964816610241"/>
                </c:manualLayout>
              </c:layout>
              <c:tx>
                <c:rich>
                  <a:bodyPr/>
                  <a:lstStyle/>
                  <a:p>
                    <a:fld id="{8C38331C-7D4F-46D9-8016-4AF178FFE55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D500-43E3-893F-C4B5BBE49FA5}"/>
                </c:ext>
              </c:extLst>
            </c:dLbl>
            <c:dLbl>
              <c:idx val="21"/>
              <c:layout>
                <c:manualLayout>
                  <c:x val="-9.5487595005513085E-2"/>
                  <c:y val="0.44613789570909285"/>
                </c:manualLayout>
              </c:layout>
              <c:tx>
                <c:rich>
                  <a:bodyPr/>
                  <a:lstStyle/>
                  <a:p>
                    <a:fld id="{6B031388-526D-4B2A-A9C6-4F41719A85F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D500-43E3-893F-C4B5BBE49FA5}"/>
                </c:ext>
              </c:extLst>
            </c:dLbl>
            <c:dLbl>
              <c:idx val="22"/>
              <c:tx>
                <c:rich>
                  <a:bodyPr/>
                  <a:lstStyle/>
                  <a:p>
                    <a:fld id="{C12A388B-F172-47F3-B565-AECD1943E3E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75A-4B03-8D0F-DCBFD0CFFD03}"/>
                </c:ext>
              </c:extLst>
            </c:dLbl>
            <c:dLbl>
              <c:idx val="23"/>
              <c:layout>
                <c:manualLayout>
                  <c:x val="-9.2752292725203619E-2"/>
                  <c:y val="0.26125198648706172"/>
                </c:manualLayout>
              </c:layout>
              <c:tx>
                <c:rich>
                  <a:bodyPr/>
                  <a:lstStyle/>
                  <a:p>
                    <a:fld id="{DC5E7E49-807F-4F38-A5A3-C69B2D37534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D500-43E3-893F-C4B5BBE49FA5}"/>
                </c:ext>
              </c:extLst>
            </c:dLbl>
            <c:dLbl>
              <c:idx val="24"/>
              <c:tx>
                <c:rich>
                  <a:bodyPr/>
                  <a:lstStyle/>
                  <a:p>
                    <a:fld id="{6EE95F27-C91F-46EC-9F4D-8620B8BB304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75A-4B03-8D0F-DCBFD0CFFD03}"/>
                </c:ext>
              </c:extLst>
            </c:dLbl>
            <c:dLbl>
              <c:idx val="25"/>
              <c:layout>
                <c:manualLayout>
                  <c:x val="-6.8540244802278313E-2"/>
                  <c:y val="0.24033182305196887"/>
                </c:manualLayout>
              </c:layout>
              <c:tx>
                <c:rich>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fld id="{408703FD-3CB0-424B-8EC7-D35CE1C48146}" type="CELLRANGE">
                      <a:rPr lang="en-US"/>
                      <a:pPr>
                        <a:defRPr sz="1200">
                          <a:ln>
                            <a:noFill/>
                          </a:ln>
                          <a:solidFill>
                            <a:schemeClr val="bg1"/>
                          </a:solidFill>
                        </a:defRPr>
                      </a:pPr>
                      <a:t>[CELLRANGE]</a:t>
                    </a:fld>
                    <a:endParaRPr lang="en-US"/>
                  </a:p>
                </c:rich>
              </c:tx>
              <c:spPr>
                <a:solidFill>
                  <a:sysClr val="windowText" lastClr="000000">
                    <a:lumMod val="75000"/>
                    <a:lumOff val="25000"/>
                  </a:sysClr>
                </a:solidFill>
                <a:ln>
                  <a:noFill/>
                </a:ln>
                <a:effectLst>
                  <a:glow rad="127000">
                    <a:schemeClr val="bg2">
                      <a:lumMod val="90000"/>
                      <a:alpha val="40000"/>
                    </a:schemeClr>
                  </a:glow>
                </a:effectLst>
              </c:spPr>
              <c:txPr>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3544485220725289"/>
                      <c:h val="0.11505128590175318"/>
                    </c:manualLayout>
                  </c15:layout>
                  <c15:dlblFieldTable/>
                  <c15:showDataLabelsRange val="1"/>
                </c:ext>
                <c:ext xmlns:c16="http://schemas.microsoft.com/office/drawing/2014/chart" uri="{C3380CC4-5D6E-409C-BE32-E72D297353CC}">
                  <c16:uniqueId val="{00000019-D500-43E3-893F-C4B5BBE49FA5}"/>
                </c:ext>
              </c:extLst>
            </c:dLbl>
            <c:dLbl>
              <c:idx val="26"/>
              <c:tx>
                <c:rich>
                  <a:bodyPr/>
                  <a:lstStyle/>
                  <a:p>
                    <a:fld id="{3343E3A9-655B-42DB-AE52-758EA719184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75A-4B03-8D0F-DCBFD0CFFD03}"/>
                </c:ext>
              </c:extLst>
            </c:dLbl>
            <c:dLbl>
              <c:idx val="27"/>
              <c:tx>
                <c:rich>
                  <a:bodyPr/>
                  <a:lstStyle/>
                  <a:p>
                    <a:fld id="{A9DD9D95-9D43-427F-8C52-A680F907DE2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675A-4B03-8D0F-DCBFD0CFFD03}"/>
                </c:ext>
              </c:extLst>
            </c:dLbl>
            <c:dLbl>
              <c:idx val="28"/>
              <c:layout>
                <c:manualLayout>
                  <c:x val="-5.3633989919489589E-2"/>
                  <c:y val="0.21520963520794831"/>
                </c:manualLayout>
              </c:layout>
              <c:tx>
                <c:rich>
                  <a:bodyPr/>
                  <a:lstStyle/>
                  <a:p>
                    <a:fld id="{63B35D86-31F5-40F4-9D13-477A9BFA71E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D500-43E3-893F-C4B5BBE49FA5}"/>
                </c:ext>
              </c:extLst>
            </c:dLbl>
            <c:dLbl>
              <c:idx val="29"/>
              <c:layout>
                <c:manualLayout>
                  <c:x val="-1.4940448236131994E-2"/>
                  <c:y val="0.33259375277411934"/>
                </c:manualLayout>
              </c:layout>
              <c:tx>
                <c:rich>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fld id="{A7EC1D33-763F-4F8B-9BF8-A6E2BBB9908A}" type="CELLRANGE">
                      <a:rPr lang="en-US"/>
                      <a:pPr>
                        <a:defRPr sz="1200">
                          <a:ln>
                            <a:noFill/>
                          </a:ln>
                          <a:solidFill>
                            <a:schemeClr val="bg1"/>
                          </a:solidFill>
                        </a:defRPr>
                      </a:pPr>
                      <a:t>[CELLRANGE]</a:t>
                    </a:fld>
                    <a:endParaRPr lang="en-US"/>
                  </a:p>
                </c:rich>
              </c:tx>
              <c:spPr>
                <a:solidFill>
                  <a:sysClr val="windowText" lastClr="000000">
                    <a:lumMod val="75000"/>
                    <a:lumOff val="25000"/>
                  </a:sysClr>
                </a:solidFill>
                <a:ln>
                  <a:noFill/>
                </a:ln>
                <a:effectLst>
                  <a:glow rad="127000">
                    <a:schemeClr val="bg2">
                      <a:lumMod val="90000"/>
                      <a:alpha val="40000"/>
                    </a:schemeClr>
                  </a:glow>
                </a:effectLst>
              </c:spPr>
              <c:txPr>
                <a:bodyPr rot="0" spcFirstLastPara="1" vertOverflow="overflow" horzOverflow="overflow" vert="horz" wrap="square" lIns="38100" tIns="19050" rIns="38100" bIns="19050" anchor="t" anchorCtr="0">
                  <a:noAutofit/>
                </a:bodyPr>
                <a:lstStyle/>
                <a:p>
                  <a:pPr>
                    <a:defRPr sz="1200" b="0" i="0" u="none" strike="noStrike" kern="1200" baseline="0">
                      <a:ln>
                        <a:noFill/>
                      </a:ln>
                      <a:solidFill>
                        <a:schemeClr val="bg1"/>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0.11755116056003623"/>
                      <c:h val="0.17805316909860835"/>
                    </c:manualLayout>
                  </c15:layout>
                  <c15:dlblFieldTable/>
                  <c15:showDataLabelsRange val="1"/>
                </c:ext>
                <c:ext xmlns:c16="http://schemas.microsoft.com/office/drawing/2014/chart" uri="{C3380CC4-5D6E-409C-BE32-E72D297353CC}">
                  <c16:uniqueId val="{0000001D-D500-43E3-893F-C4B5BBE49FA5}"/>
                </c:ext>
              </c:extLst>
            </c:dLbl>
            <c:dLbl>
              <c:idx val="30"/>
              <c:tx>
                <c:rich>
                  <a:bodyPr/>
                  <a:lstStyle/>
                  <a:p>
                    <a:fld id="{7B1E025A-45CD-4A29-81C2-8B4B1B24102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75A-4B03-8D0F-DCBFD0CFFD03}"/>
                </c:ext>
              </c:extLst>
            </c:dLbl>
            <c:spPr>
              <a:solidFill>
                <a:sysClr val="windowText" lastClr="000000">
                  <a:lumMod val="75000"/>
                  <a:lumOff val="25000"/>
                </a:sysClr>
              </a:solidFill>
              <a:ln>
                <a:noFill/>
              </a:ln>
              <a:effectLst>
                <a:glow rad="127000">
                  <a:schemeClr val="bg2">
                    <a:lumMod val="90000"/>
                    <a:alpha val="40000"/>
                  </a:schemeClr>
                </a:glow>
              </a:effectLst>
            </c:spPr>
            <c:txPr>
              <a:bodyPr rot="0" spcFirstLastPara="1" vertOverflow="overflow" horzOverflow="overflow" vert="horz" wrap="square" lIns="38100" tIns="19050" rIns="38100" bIns="19050" anchor="t" anchorCtr="0">
                <a:spAutoFit/>
              </a:bodyPr>
              <a:lstStyle/>
              <a:p>
                <a:pPr>
                  <a:defRPr sz="1200" b="0" i="0" u="none" strike="noStrike" kern="1200" baseline="0">
                    <a:ln>
                      <a:noFill/>
                    </a:ln>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'Event chart'!$K$47:$K$398</c:f>
              <c:numCache>
                <c:formatCode>0</c:formatCode>
                <c:ptCount val="31"/>
                <c:pt idx="0">
                  <c:v>20</c:v>
                </c:pt>
                <c:pt idx="1">
                  <c:v>46</c:v>
                </c:pt>
                <c:pt idx="2">
                  <c:v>39</c:v>
                </c:pt>
                <c:pt idx="3">
                  <c:v>62</c:v>
                </c:pt>
                <c:pt idx="4">
                  <c:v>14</c:v>
                </c:pt>
                <c:pt idx="5">
                  <c:v>63</c:v>
                </c:pt>
                <c:pt idx="6">
                  <c:v>28</c:v>
                </c:pt>
                <c:pt idx="7">
                  <c:v>49</c:v>
                </c:pt>
                <c:pt idx="8">
                  <c:v>30</c:v>
                </c:pt>
                <c:pt idx="9">
                  <c:v>7</c:v>
                </c:pt>
                <c:pt idx="10">
                  <c:v>33</c:v>
                </c:pt>
                <c:pt idx="11">
                  <c:v>62</c:v>
                </c:pt>
                <c:pt idx="12">
                  <c:v>28</c:v>
                </c:pt>
                <c:pt idx="13">
                  <c:v>3</c:v>
                </c:pt>
                <c:pt idx="14">
                  <c:v>62</c:v>
                </c:pt>
                <c:pt idx="15">
                  <c:v>58</c:v>
                </c:pt>
                <c:pt idx="16">
                  <c:v>60</c:v>
                </c:pt>
                <c:pt idx="17">
                  <c:v>27</c:v>
                </c:pt>
                <c:pt idx="18">
                  <c:v>12</c:v>
                </c:pt>
                <c:pt idx="19">
                  <c:v>21</c:v>
                </c:pt>
                <c:pt idx="20">
                  <c:v>72</c:v>
                </c:pt>
                <c:pt idx="21">
                  <c:v>63</c:v>
                </c:pt>
                <c:pt idx="22">
                  <c:v>15</c:v>
                </c:pt>
                <c:pt idx="23">
                  <c:v>26</c:v>
                </c:pt>
                <c:pt idx="24">
                  <c:v>4</c:v>
                </c:pt>
                <c:pt idx="25">
                  <c:v>74</c:v>
                </c:pt>
                <c:pt idx="26">
                  <c:v>4</c:v>
                </c:pt>
                <c:pt idx="27">
                  <c:v>58</c:v>
                </c:pt>
                <c:pt idx="28">
                  <c:v>33</c:v>
                </c:pt>
                <c:pt idx="29">
                  <c:v>69</c:v>
                </c:pt>
                <c:pt idx="30">
                  <c:v>49</c:v>
                </c:pt>
              </c:numCache>
            </c:numRef>
          </c:val>
          <c:smooth val="0"/>
          <c:extLst>
            <c:ext xmlns:c15="http://schemas.microsoft.com/office/drawing/2012/chart" uri="{02D57815-91ED-43cb-92C2-25804820EDAC}">
              <c15:datalabelsRange>
                <c15:f>'Event chart'!$J$47:$J$398</c15:f>
                <c15:dlblRangeCache>
                  <c:ptCount val="31"/>
                  <c:pt idx="2">
                    <c:v>01/03/21
praesent blandit nam nulla integer pede justo lacinia eget tincidunt eget tempus vel pede morbi porttitor lorem</c:v>
                  </c:pt>
                  <c:pt idx="3">
                    <c:v>01/04/21
felis sed interdum venenatis turpis enim blandit mi in porttitor pede justo eu massa donec dapibus duis at</c:v>
                  </c:pt>
                </c15:dlblRangeCache>
              </c15:datalabelsRange>
            </c:ext>
            <c:ext xmlns:c16="http://schemas.microsoft.com/office/drawing/2014/chart" uri="{C3380CC4-5D6E-409C-BE32-E72D297353CC}">
              <c16:uniqueId val="{000000B4-D500-43E3-893F-C4B5BBE49FA5}"/>
            </c:ext>
          </c:extLst>
        </c:ser>
        <c:dLbls>
          <c:dLblPos val="ctr"/>
          <c:showLegendKey val="0"/>
          <c:showVal val="1"/>
          <c:showCatName val="0"/>
          <c:showSerName val="0"/>
          <c:showPercent val="0"/>
          <c:showBubbleSize val="0"/>
        </c:dLbls>
        <c:marker val="1"/>
        <c:smooth val="0"/>
        <c:axId val="682347248"/>
        <c:axId val="687731151"/>
      </c:lineChart>
      <c:dateAx>
        <c:axId val="2088418624"/>
        <c:scaling>
          <c:orientation val="minMax"/>
        </c:scaling>
        <c:delete val="0"/>
        <c:axPos val="b"/>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crossAx val="843237200"/>
        <c:crosses val="autoZero"/>
        <c:auto val="0"/>
        <c:lblOffset val="100"/>
        <c:baseTimeUnit val="days"/>
      </c:dateAx>
      <c:valAx>
        <c:axId val="843237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bg1"/>
                    </a:solidFill>
                    <a:latin typeface="+mn-lt"/>
                    <a:ea typeface="+mn-ea"/>
                    <a:cs typeface="+mn-cs"/>
                  </a:defRPr>
                </a:pPr>
                <a:r>
                  <a:rPr lang="en-US" sz="1500" b="1">
                    <a:solidFill>
                      <a:schemeClr val="bg1"/>
                    </a:solidFill>
                  </a:rPr>
                  <a:t>Total</a:t>
                </a:r>
                <a:r>
                  <a:rPr lang="en-US" sz="1500" b="1" baseline="0">
                    <a:solidFill>
                      <a:schemeClr val="bg1"/>
                    </a:solidFill>
                  </a:rPr>
                  <a:t> SvD Calls</a:t>
                </a:r>
                <a:endParaRPr lang="en-US" sz="1500" b="1">
                  <a:solidFill>
                    <a:schemeClr val="bg1"/>
                  </a:solidFill>
                </a:endParaRPr>
              </a:p>
            </c:rich>
          </c:tx>
          <c:layout>
            <c:manualLayout>
              <c:xMode val="edge"/>
              <c:yMode val="edge"/>
              <c:x val="1.2610046212951885E-2"/>
              <c:y val="4.9199051897968415E-2"/>
            </c:manualLayout>
          </c:layout>
          <c:overlay val="0"/>
          <c:spPr>
            <a:solidFill>
              <a:srgbClr val="00B0F0"/>
            </a:solidFill>
            <a:ln>
              <a:noFill/>
            </a:ln>
            <a:effectLst/>
          </c:spPr>
          <c:txPr>
            <a:bodyPr rot="-540000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solidFill>
                <a:latin typeface="+mn-lt"/>
                <a:ea typeface="+mn-ea"/>
                <a:cs typeface="+mn-cs"/>
              </a:defRPr>
            </a:pPr>
            <a:endParaRPr lang="en-US"/>
          </a:p>
        </c:txPr>
        <c:crossAx val="2088418624"/>
        <c:crosses val="autoZero"/>
        <c:crossBetween val="between"/>
      </c:valAx>
      <c:valAx>
        <c:axId val="687731151"/>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600" b="1">
                    <a:solidFill>
                      <a:schemeClr val="tx1"/>
                    </a:solidFill>
                  </a:rPr>
                  <a:t>Total Seats Deployed</a:t>
                </a:r>
              </a:p>
            </c:rich>
          </c:tx>
          <c:layout>
            <c:manualLayout>
              <c:xMode val="edge"/>
              <c:yMode val="edge"/>
              <c:x val="0.97049759952494419"/>
              <c:y val="5.4192585480063289E-2"/>
            </c:manualLayout>
          </c:layout>
          <c:overlay val="0"/>
          <c:spPr>
            <a:solidFill>
              <a:schemeClr val="accent6">
                <a:lumMod val="20000"/>
                <a:lumOff val="80000"/>
              </a:schemeClr>
            </a:solid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347248"/>
        <c:crosses val="max"/>
        <c:crossBetween val="between"/>
      </c:valAx>
      <c:catAx>
        <c:axId val="682347248"/>
        <c:scaling>
          <c:orientation val="minMax"/>
        </c:scaling>
        <c:delete val="1"/>
        <c:axPos val="b"/>
        <c:numFmt formatCode="m/d/yyyy" sourceLinked="1"/>
        <c:majorTickMark val="out"/>
        <c:minorTickMark val="none"/>
        <c:tickLblPos val="nextTo"/>
        <c:crossAx val="687731151"/>
        <c:crosses val="autoZero"/>
        <c:auto val="1"/>
        <c:lblAlgn val="ctr"/>
        <c:lblOffset val="100"/>
        <c:noMultiLvlLbl val="0"/>
      </c:catAx>
      <c:spPr>
        <a:noFill/>
        <a:ln>
          <a:noFill/>
        </a:ln>
        <a:effectLst/>
      </c:spPr>
    </c:plotArea>
    <c:legend>
      <c:legendPos val="b"/>
      <c:layout>
        <c:manualLayout>
          <c:xMode val="edge"/>
          <c:yMode val="edge"/>
          <c:x val="0.34042311212664672"/>
          <c:y val="0.94141202261608503"/>
          <c:w val="0.30401974860317194"/>
          <c:h val="4.605864984865275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35719</xdr:colOff>
      <xdr:row>11</xdr:row>
      <xdr:rowOff>85195</xdr:rowOff>
    </xdr:from>
    <xdr:to>
      <xdr:col>11</xdr:col>
      <xdr:colOff>2380</xdr:colOff>
      <xdr:row>44</xdr:row>
      <xdr:rowOff>106362</xdr:rowOff>
    </xdr:to>
    <xdr:graphicFrame macro="">
      <xdr:nvGraphicFramePr>
        <xdr:cNvPr id="2" name="ASAChart">
          <a:extLst>
            <a:ext uri="{FF2B5EF4-FFF2-40B4-BE49-F238E27FC236}">
              <a16:creationId xmlns:a16="http://schemas.microsoft.com/office/drawing/2014/main" id="{17E1258E-0CEF-4296-A3E3-EAC3FE2A13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365125</xdr:colOff>
      <xdr:row>0</xdr:row>
      <xdr:rowOff>178594</xdr:rowOff>
    </xdr:from>
    <xdr:to>
      <xdr:col>9</xdr:col>
      <xdr:colOff>2102644</xdr:colOff>
      <xdr:row>9</xdr:row>
      <xdr:rowOff>110014</xdr:rowOff>
    </xdr:to>
    <xdr:grpSp>
      <xdr:nvGrpSpPr>
        <xdr:cNvPr id="7" name="Group 6">
          <a:extLst>
            <a:ext uri="{FF2B5EF4-FFF2-40B4-BE49-F238E27FC236}">
              <a16:creationId xmlns:a16="http://schemas.microsoft.com/office/drawing/2014/main" id="{019F5FBA-6AAE-45E3-ACA7-F392044AA793}"/>
            </a:ext>
          </a:extLst>
        </xdr:cNvPr>
        <xdr:cNvGrpSpPr/>
      </xdr:nvGrpSpPr>
      <xdr:grpSpPr>
        <a:xfrm>
          <a:off x="4794250" y="178594"/>
          <a:ext cx="6023769" cy="1645920"/>
          <a:chOff x="2127250" y="214313"/>
          <a:chExt cx="8178800" cy="1645920"/>
        </a:xfrm>
      </xdr:grpSpPr>
      <mc:AlternateContent xmlns:mc="http://schemas.openxmlformats.org/markup-compatibility/2006" xmlns:sle15="http://schemas.microsoft.com/office/drawing/2012/slicer">
        <mc:Choice Requires="sle15">
          <xdr:graphicFrame macro="">
            <xdr:nvGraphicFramePr>
              <xdr:cNvPr id="3" name="Date">
                <a:extLst>
                  <a:ext uri="{FF2B5EF4-FFF2-40B4-BE49-F238E27FC236}">
                    <a16:creationId xmlns:a16="http://schemas.microsoft.com/office/drawing/2014/main" id="{92302A99-1681-469E-B548-E1E77C627508}"/>
                  </a:ext>
                </a:extLst>
              </xdr:cNvPr>
              <xdr:cNvGraphicFramePr/>
            </xdr:nvGraphicFramePr>
            <xdr:xfrm>
              <a:off x="8477250" y="214313"/>
              <a:ext cx="1828800" cy="164592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11144250" y="178594"/>
                <a:ext cx="1828800" cy="16459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4" name="Year">
                <a:extLst>
                  <a:ext uri="{FF2B5EF4-FFF2-40B4-BE49-F238E27FC236}">
                    <a16:creationId xmlns:a16="http://schemas.microsoft.com/office/drawing/2014/main" id="{3C9B8616-6D00-47F7-A9F4-E34FD979CA37}"/>
                  </a:ext>
                </a:extLst>
              </xdr:cNvPr>
              <xdr:cNvGraphicFramePr/>
            </xdr:nvGraphicFramePr>
            <xdr:xfrm>
              <a:off x="2127250" y="214313"/>
              <a:ext cx="1828800" cy="164592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4794250" y="178594"/>
                <a:ext cx="1828800" cy="16459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5" name="Month">
                <a:extLst>
                  <a:ext uri="{FF2B5EF4-FFF2-40B4-BE49-F238E27FC236}">
                    <a16:creationId xmlns:a16="http://schemas.microsoft.com/office/drawing/2014/main" id="{D136F283-BBD0-49FD-8E79-DCCAA18CD230}"/>
                  </a:ext>
                </a:extLst>
              </xdr:cNvPr>
              <xdr:cNvGraphicFramePr/>
            </xdr:nvGraphicFramePr>
            <xdr:xfrm>
              <a:off x="4243917" y="214313"/>
              <a:ext cx="1828800" cy="1645920"/>
            </xdr:xfrm>
            <a:graphic>
              <a:graphicData uri="http://schemas.microsoft.com/office/drawing/2010/slicer">
                <sle:slicer xmlns:sle="http://schemas.microsoft.com/office/drawing/2010/slicer" name="Month"/>
              </a:graphicData>
            </a:graphic>
          </xdr:graphicFrame>
        </mc:Choice>
        <mc:Fallback xmlns="">
          <xdr:sp macro="" textlink="">
            <xdr:nvSpPr>
              <xdr:cNvPr id="0" name=""/>
              <xdr:cNvSpPr>
                <a:spLocks noTextEdit="1"/>
              </xdr:cNvSpPr>
            </xdr:nvSpPr>
            <xdr:spPr>
              <a:xfrm>
                <a:off x="6910917" y="178594"/>
                <a:ext cx="1828800" cy="16459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6" name="Day of week">
                <a:extLst>
                  <a:ext uri="{FF2B5EF4-FFF2-40B4-BE49-F238E27FC236}">
                    <a16:creationId xmlns:a16="http://schemas.microsoft.com/office/drawing/2014/main" id="{654BF736-FED0-4520-A8C5-A5843C5A2DB8}"/>
                  </a:ext>
                </a:extLst>
              </xdr:cNvPr>
              <xdr:cNvGraphicFramePr/>
            </xdr:nvGraphicFramePr>
            <xdr:xfrm>
              <a:off x="6360584" y="214313"/>
              <a:ext cx="1828800" cy="1645920"/>
            </xdr:xfrm>
            <a:graphic>
              <a:graphicData uri="http://schemas.microsoft.com/office/drawing/2010/slicer">
                <sle:slicer xmlns:sle="http://schemas.microsoft.com/office/drawing/2010/slicer" name="Day of week"/>
              </a:graphicData>
            </a:graphic>
          </xdr:graphicFrame>
        </mc:Choice>
        <mc:Fallback xmlns="">
          <xdr:sp macro="" textlink="">
            <xdr:nvSpPr>
              <xdr:cNvPr id="0" name=""/>
              <xdr:cNvSpPr>
                <a:spLocks noTextEdit="1"/>
              </xdr:cNvSpPr>
            </xdr:nvSpPr>
            <xdr:spPr>
              <a:xfrm>
                <a:off x="9027584" y="178594"/>
                <a:ext cx="1828800" cy="164592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BD3F3981-52D2-4BAB-91AD-BCEC269A0FF5}" sourceName="Date">
  <extLst>
    <x:ext xmlns:x15="http://schemas.microsoft.com/office/spreadsheetml/2010/11/main" uri="{2F2917AC-EB37-4324-AD4E-5DD8C200BD13}">
      <x15:tableSlicerCache tableId="12"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FB8E749E-E3C2-44CA-AD7A-273471634B17}" sourceName="Year">
  <extLst>
    <x:ext xmlns:x15="http://schemas.microsoft.com/office/spreadsheetml/2010/11/main" uri="{2F2917AC-EB37-4324-AD4E-5DD8C200BD13}">
      <x15:tableSlicerCache tableId="12" column="19"/>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 xr10:uid="{D1107A68-34CE-45D3-90F7-29CF8B8B2539}" sourceName="Month">
  <extLst>
    <x:ext xmlns:x15="http://schemas.microsoft.com/office/spreadsheetml/2010/11/main" uri="{2F2917AC-EB37-4324-AD4E-5DD8C200BD13}">
      <x15:tableSlicerCache tableId="12" column="18"/>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y_of_week" xr10:uid="{8C31528D-D215-4C48-9D8C-FEBD4725F2F7}" sourceName="Day of week">
  <extLst>
    <x:ext xmlns:x15="http://schemas.microsoft.com/office/spreadsheetml/2010/11/main" uri="{2F2917AC-EB37-4324-AD4E-5DD8C200BD13}">
      <x15:tableSlicerCache tableId="12" column="1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DF684DD5-412F-41AE-BE25-FEDC76DE2BE9}" cache="Slicer_Date" caption="Date" rowHeight="241300"/>
  <slicer name="Year" xr10:uid="{019F0CFD-C0F6-4E2C-88E4-064ACCC2DA4D}" cache="Slicer_Year" caption="Year" rowHeight="241300"/>
  <slicer name="Month" xr10:uid="{E2DBFE05-99C4-4AD3-88F6-2AFB6AC5C42A}" cache="Slicer_Month" caption="Month" rowHeight="241300"/>
  <slicer name="Day of week" xr10:uid="{918D7585-A408-4A87-A4B4-1BC914CE0672}" cache="Slicer_Day_of_week" caption="Day of week"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F86884-8B00-4F07-8C13-31403B7EEE34}" name="Table1" displayName="Table1" ref="A3:MT9" totalsRowShown="0" headerRowDxfId="406" dataDxfId="405">
  <autoFilter ref="A3:MT9" xr:uid="{826BAE77-99BC-4AF7-99F8-668BF58C763C}"/>
  <tableColumns count="358">
    <tableColumn id="114" xr3:uid="{BF6A8A80-516A-43EB-9C0E-F3A0EC52F3E1}" name="Description" dataDxfId="404"/>
    <tableColumn id="118" xr3:uid="{51C3913E-8C55-4CA0-92E8-7728C59978CE}" name="Phase 1" dataDxfId="403">
      <calculatedColumnFormula>SUM($G4:$AL4)</calculatedColumnFormula>
    </tableColumn>
    <tableColumn id="119" xr3:uid="{EFDA2B4D-E179-4EAD-8D06-AB0E07A6EA40}" name="Phase 2" dataDxfId="402">
      <calculatedColumnFormula>SUM($AM4:$BQ4)</calculatedColumnFormula>
    </tableColumn>
    <tableColumn id="120" xr3:uid="{9EA84D8F-594A-4D49-BEA1-E455FF501778}" name="Phase 3" dataDxfId="401">
      <calculatedColumnFormula>SUM($BR4:$HO4)</calculatedColumnFormula>
    </tableColumn>
    <tableColumn id="121" xr3:uid="{5817F0F3-1CDF-4373-98A8-3766F725CA3F}" name="Phase 4" dataDxfId="400">
      <calculatedColumnFormula>SUM($HP4:$MT4)</calculatedColumnFormula>
    </tableColumn>
    <tableColumn id="117" xr3:uid="{D8E3B36E-CEAC-442A-B183-30DCA17FF2D1}" name="Entire Project" dataDxfId="399">
      <calculatedColumnFormula>SUM($G4:$MT4)</calculatedColumnFormula>
    </tableColumn>
    <tableColumn id="2" xr3:uid="{DE4EBF36-CF35-457E-B5FE-E6DB3E770533}" name="3/23/2020" dataDxfId="398"/>
    <tableColumn id="3" xr3:uid="{AA04684C-D309-4AE6-957B-D63F7CD42C3F}" name="3/24/2020" dataDxfId="397"/>
    <tableColumn id="4" xr3:uid="{E14870ED-1978-4B9F-993C-8FDABA1D3F74}" name="3/25/2020" dataDxfId="396"/>
    <tableColumn id="5" xr3:uid="{D8FB649A-0EF3-4571-8D36-DC964CF66159}" name="3/26/2020" dataDxfId="395"/>
    <tableColumn id="6" xr3:uid="{75350199-61B0-4049-B0A8-70D251519F31}" name="3/27/2020" dataDxfId="394"/>
    <tableColumn id="7" xr3:uid="{077AB08E-B5F7-4042-B337-014CA7D8249A}" name="3/28/2020" dataDxfId="393"/>
    <tableColumn id="8" xr3:uid="{B97702B9-C3F9-48D4-960E-36BDDBA0979A}" name="3/29/2020" dataDxfId="392"/>
    <tableColumn id="9" xr3:uid="{E4023538-9EAC-435B-9104-B47BF34EEEC2}" name="3/30/2020" dataDxfId="391"/>
    <tableColumn id="10" xr3:uid="{1113EA67-14EB-40C5-B200-0D71C2DEC1EE}" name="3/31/2020" dataDxfId="390"/>
    <tableColumn id="11" xr3:uid="{D0D6E73F-698C-4FD2-BF51-82457CD8206A}" name="4/1/2020" dataDxfId="389"/>
    <tableColumn id="12" xr3:uid="{0B5359A3-15B9-4A6C-B02A-4211C50576A1}" name="4/2/2020" dataDxfId="388"/>
    <tableColumn id="13" xr3:uid="{E3EA46D5-82D3-403E-BD8E-5CCEF7FF745B}" name="4/3/2020" dataDxfId="387"/>
    <tableColumn id="14" xr3:uid="{D8169F01-EC1D-4715-A5A4-F9551758DD91}" name="4/4/2020" dataDxfId="386"/>
    <tableColumn id="15" xr3:uid="{ADCE087D-D517-43E3-9093-E68E78608256}" name="4/5/2020" dataDxfId="385"/>
    <tableColumn id="16" xr3:uid="{ED63B4BF-4C7A-4AA5-9668-D602B3D0FDC5}" name="4/6/2020" dataDxfId="384"/>
    <tableColumn id="17" xr3:uid="{BBDB4474-708D-4747-9E1B-B80F77DA322C}" name="4/7/2020" dataDxfId="383"/>
    <tableColumn id="18" xr3:uid="{F0448476-69C3-43B2-9BAA-316B2F626DDA}" name="4/8/2020" dataDxfId="382"/>
    <tableColumn id="19" xr3:uid="{A68F4A0B-63DC-4F0E-A786-DECD8F1090C8}" name="4/9/2020" dataDxfId="381"/>
    <tableColumn id="20" xr3:uid="{758505BD-059F-4B3B-878E-B547A06F3FCA}" name="4/10/2020" dataDxfId="380"/>
    <tableColumn id="21" xr3:uid="{53A9FDF1-DCA2-4D5E-8ADF-0687105D5B02}" name="4/11/2020" dataDxfId="379"/>
    <tableColumn id="22" xr3:uid="{252EB18D-1FE5-4DF6-AD4C-0B78846828FA}" name="4/12/2020" dataDxfId="378"/>
    <tableColumn id="23" xr3:uid="{DB40F110-9A67-4D2D-8E1A-9E92691B202E}" name="4/13/2020" dataDxfId="377"/>
    <tableColumn id="24" xr3:uid="{2A0922E4-59CC-4F9F-8EA4-ACC57515E42D}" name="4/14/2020" dataDxfId="376"/>
    <tableColumn id="25" xr3:uid="{552C6AE5-495A-4904-9AFB-0CAE0FD85F1F}" name="4/15/2020" dataDxfId="375"/>
    <tableColumn id="26" xr3:uid="{4EB72276-DCD2-47C0-82D1-1CE3B77FFD3E}" name="4/16/2020" dataDxfId="374"/>
    <tableColumn id="27" xr3:uid="{2DD7F7A7-4BD9-46E4-B91C-BFFE9280AE77}" name="4/17/2020" dataDxfId="373"/>
    <tableColumn id="28" xr3:uid="{BCBCD212-7E42-4C72-89F0-B342F01DAA6B}" name="4/18/2020" dataDxfId="372"/>
    <tableColumn id="29" xr3:uid="{5057DEBE-DE04-40C0-9903-03FA0DA94ECE}" name="4/19/2020" dataDxfId="371"/>
    <tableColumn id="30" xr3:uid="{4A83C584-D22B-4F24-91C5-B0AB4033A444}" name="4/20/2020" dataDxfId="370"/>
    <tableColumn id="31" xr3:uid="{E8CB3F67-9666-46D7-B1F5-68AA43316215}" name="4/21/2020" dataDxfId="369"/>
    <tableColumn id="32" xr3:uid="{4291010F-D8A7-43B5-B4F0-7E7DDBED9D49}" name="4/22/2020" dataDxfId="368"/>
    <tableColumn id="33" xr3:uid="{2FD00566-9D3F-4E9D-B0CC-537EAC51E59B}" name="4/23/2020" dataDxfId="367"/>
    <tableColumn id="34" xr3:uid="{639311FA-7E61-4933-BCE1-5BF51F85F929}" name="4/24/2020" dataDxfId="366"/>
    <tableColumn id="35" xr3:uid="{CECB24B7-421D-429F-B9F2-471AE5EFEC45}" name="4/25/2020" dataDxfId="365"/>
    <tableColumn id="36" xr3:uid="{5A816C80-1148-4276-B940-7CFF5B85104C}" name="4/26/2020" dataDxfId="364"/>
    <tableColumn id="37" xr3:uid="{EFF6AF17-EF32-4AB4-B998-D93870B5907C}" name="4/27/2020" dataDxfId="363"/>
    <tableColumn id="38" xr3:uid="{1138C58B-DA13-476B-AE74-812BB4D2314D}" name="4/28/2020" dataDxfId="362"/>
    <tableColumn id="39" xr3:uid="{67EC83BF-3020-4A7A-8FC0-463B5727B390}" name="4/29/2020" dataDxfId="361"/>
    <tableColumn id="40" xr3:uid="{2F945B2B-43B9-4B30-8630-782BD73EC8C7}" name="4/30/2020" dataDxfId="360"/>
    <tableColumn id="41" xr3:uid="{D9FB2DF5-F1C9-4C22-8C82-057F0D7C6EC4}" name="5/1/2020" dataDxfId="359"/>
    <tableColumn id="42" xr3:uid="{A73F1660-18BE-4A01-A2A7-C349F0775AD3}" name="5/2/2020" dataDxfId="358"/>
    <tableColumn id="43" xr3:uid="{FF05F29C-D9FF-42C7-95FB-31FA7AE837E0}" name="5/3/2020" dataDxfId="357"/>
    <tableColumn id="44" xr3:uid="{C4ED82F3-B8C7-4470-8ED6-E93A7506D49D}" name="5/4/2020" dataDxfId="356"/>
    <tableColumn id="45" xr3:uid="{CEC6F94B-6DA8-498E-A060-F7A2B6E91B7A}" name="5/5/2020" dataDxfId="355"/>
    <tableColumn id="46" xr3:uid="{E3449282-6DA3-4F62-8330-69BCCEF6F314}" name="5/6/2020" dataDxfId="354"/>
    <tableColumn id="47" xr3:uid="{A255576C-A698-4BC1-96A0-077872C791C6}" name="5/7/2020" dataDxfId="353"/>
    <tableColumn id="48" xr3:uid="{598FD5BD-E739-4E02-83F4-8B525AA072EC}" name="5/8/2020" dataDxfId="352"/>
    <tableColumn id="49" xr3:uid="{3DA27648-C7EC-4175-B9E2-50965CABE7BB}" name="5/9/2020" dataDxfId="351"/>
    <tableColumn id="50" xr3:uid="{DCC45AFD-BB1E-4009-887A-D354D5BED14E}" name="5/10/2020" dataDxfId="350"/>
    <tableColumn id="51" xr3:uid="{11929A71-0E56-46C2-B86B-E0DA62C6C669}" name="5/11/2020" dataDxfId="349"/>
    <tableColumn id="52" xr3:uid="{CF370DA1-E045-464D-A33E-3658FFC60C0E}" name="5/12/2020" dataDxfId="348"/>
    <tableColumn id="53" xr3:uid="{60DDE595-C575-478F-91DC-352413FBD096}" name="5/13/2020" dataDxfId="347"/>
    <tableColumn id="54" xr3:uid="{AD8247F1-F42D-4A72-AD4C-107E14AB27D5}" name="5/14/2020" dataDxfId="346"/>
    <tableColumn id="55" xr3:uid="{3400260B-E016-4DED-BA43-7C51F1EF244E}" name="5/15/2020" dataDxfId="345"/>
    <tableColumn id="56" xr3:uid="{BE252B6D-539C-4AD3-81AF-F7B3C0F4A0ED}" name="5/16/2020" dataDxfId="344"/>
    <tableColumn id="57" xr3:uid="{A44F0696-9F76-4A3B-8844-CB74D65DC5B5}" name="5/17/2020" dataDxfId="343"/>
    <tableColumn id="58" xr3:uid="{74668F33-8F7D-4086-BCC6-FC988EF117F5}" name="5/18/2020" dataDxfId="342"/>
    <tableColumn id="59" xr3:uid="{34CB1F4C-C565-409E-9A1D-A773BD99FFC2}" name="5/19/2020" dataDxfId="341"/>
    <tableColumn id="60" xr3:uid="{FC2379EC-C9E0-45D6-A7FA-52CEE49A505F}" name="5/20/2020" dataDxfId="340"/>
    <tableColumn id="61" xr3:uid="{99A19221-99F3-4326-A502-3271A16405BC}" name="5/21/2020" dataDxfId="339"/>
    <tableColumn id="62" xr3:uid="{7EEE7F4A-E3CC-420F-A137-9EACB2B3ECFE}" name="5/22/2020" dataDxfId="338"/>
    <tableColumn id="63" xr3:uid="{9726EAE4-B8D9-4D67-888B-5B824C0DB785}" name="5/23/2020" dataDxfId="337"/>
    <tableColumn id="64" xr3:uid="{68FEE56A-8254-4F82-8A92-4951748D24DD}" name="5/24/2020" dataDxfId="336"/>
    <tableColumn id="65" xr3:uid="{5241B9FB-9E18-462F-B434-3575BDDE47F1}" name="5/25/2020" dataDxfId="335"/>
    <tableColumn id="66" xr3:uid="{DC9E8D20-661D-46F3-B3FA-21FB236D7763}" name="5/26/2020" dataDxfId="334"/>
    <tableColumn id="67" xr3:uid="{D985344F-A8D2-489D-A17B-1C281A75A550}" name="5/27/2020" dataDxfId="333"/>
    <tableColumn id="68" xr3:uid="{521008C2-BE01-4606-B1AF-D4AA2E1EC876}" name="5/28/2020" dataDxfId="332"/>
    <tableColumn id="69" xr3:uid="{CC5D286D-5D4F-48CA-90B2-FE5B1124208F}" name="5/29/2020" dataDxfId="331"/>
    <tableColumn id="70" xr3:uid="{C8667042-A2BC-442F-8E63-990BF3859266}" name="5/30/2020" dataDxfId="330"/>
    <tableColumn id="71" xr3:uid="{D10A9474-5F38-4B9C-B46C-C7CC1FD3D919}" name="5/31/2020" dataDxfId="329"/>
    <tableColumn id="72" xr3:uid="{53176041-F308-4009-A7AA-CACB1A86A900}" name="6/1/2020" dataDxfId="328"/>
    <tableColumn id="73" xr3:uid="{72A112F9-1A78-4F40-993B-FA3BB7E4E29F}" name="6/2/2020" dataDxfId="327"/>
    <tableColumn id="74" xr3:uid="{205ECB30-CE46-45A1-9D31-58212E6BF28F}" name="6/3/2020" dataDxfId="326"/>
    <tableColumn id="75" xr3:uid="{5655F374-A8E4-4F13-BF1F-345C7EF469E2}" name="6/4/2020" dataDxfId="325"/>
    <tableColumn id="76" xr3:uid="{793B6AE4-7826-4FD9-AFC4-478CF84A0EA5}" name="6/5/2020" dataDxfId="324"/>
    <tableColumn id="77" xr3:uid="{1A514549-C675-410D-B2EC-C88108F78866}" name="6/6/2020" dataDxfId="323"/>
    <tableColumn id="78" xr3:uid="{5A21C940-AA24-4382-B4CC-59A75CFF192B}" name="6/7/2020" dataDxfId="322"/>
    <tableColumn id="79" xr3:uid="{5A9442FD-738A-47C7-A715-6B974CA80710}" name="6/8/2020" dataDxfId="321"/>
    <tableColumn id="80" xr3:uid="{05D45A62-FA9E-41B3-8743-504A1F5C6B98}" name="6/9/2020" dataDxfId="320"/>
    <tableColumn id="81" xr3:uid="{EAE2B00A-4685-40B9-806A-E55C09ADD2DA}" name="6/10/2020" dataDxfId="319"/>
    <tableColumn id="82" xr3:uid="{67F46FD6-0331-440F-9D17-94A40B0541C5}" name="6/11/2020" dataDxfId="318"/>
    <tableColumn id="83" xr3:uid="{382D8E7C-8F67-4550-AF94-155AC23C45BE}" name="6/12/2020" dataDxfId="317"/>
    <tableColumn id="84" xr3:uid="{56FE3FEE-ACC1-4579-892E-25EB8B153564}" name="6/13/2020" dataDxfId="316"/>
    <tableColumn id="85" xr3:uid="{89566872-71A4-4DFA-9715-A1EF14AE8A2B}" name="6/14/2020" dataDxfId="315"/>
    <tableColumn id="86" xr3:uid="{E3C5B9D6-BC3D-4379-B116-7B7D315CB064}" name="6/15/2020" dataDxfId="314"/>
    <tableColumn id="87" xr3:uid="{537C78E6-EF11-4FB6-8B2B-A187C910407A}" name="6/16/2020" dataDxfId="313"/>
    <tableColumn id="88" xr3:uid="{E24EDBEA-3208-49EC-88DA-B92103F2C168}" name="6/17/2020" dataDxfId="312"/>
    <tableColumn id="89" xr3:uid="{F10718E8-4A20-4307-8979-A27D52EC967B}" name="6/18/2020" dataDxfId="311"/>
    <tableColumn id="90" xr3:uid="{1D74A454-4117-46A6-9701-9890051E7A86}" name="6/19/2020" dataDxfId="310"/>
    <tableColumn id="91" xr3:uid="{EBDA129A-748B-4906-8C03-1C7272B27428}" name="6/20/2020" dataDxfId="309"/>
    <tableColumn id="92" xr3:uid="{4C027085-D408-4132-93C0-C883883B24D9}" name="6/21/2020" dataDxfId="308"/>
    <tableColumn id="93" xr3:uid="{B7EC4005-8632-40A9-A41C-12B186CBFE7D}" name="6/22/2020" dataDxfId="307"/>
    <tableColumn id="94" xr3:uid="{C0839813-52B9-43CE-8E7B-06B8711B9C0E}" name="6/23/2020" dataDxfId="306"/>
    <tableColumn id="95" xr3:uid="{9146826D-F7CD-4A83-9549-C878D6401690}" name="6/24/2020" dataDxfId="305"/>
    <tableColumn id="96" xr3:uid="{279F90A2-780B-4140-AF22-54BAB22CDF29}" name="6/25/2020" dataDxfId="304"/>
    <tableColumn id="97" xr3:uid="{81ABD129-5AD6-4595-A394-8886D7524C3A}" name="6/26/2020" dataDxfId="303"/>
    <tableColumn id="98" xr3:uid="{56BA87E9-63A5-452B-8F7A-B7C88F0645F6}" name="6/27/2020" dataDxfId="302"/>
    <tableColumn id="99" xr3:uid="{8C9E8E85-4C5C-44A3-B51E-E40E1966CF78}" name="6/28/2020" dataDxfId="301"/>
    <tableColumn id="100" xr3:uid="{226ACB53-0F66-4A42-BAA8-6D9A7262ACC7}" name="6/29/2020" dataDxfId="300"/>
    <tableColumn id="101" xr3:uid="{F27E2F78-12E0-418D-84C2-DFF745748AF1}" name="6/30/2020" dataDxfId="299"/>
    <tableColumn id="102" xr3:uid="{C7908D69-1AA7-42D9-96A0-AA60414D7DCE}" name="7/1/2020" dataDxfId="298"/>
    <tableColumn id="103" xr3:uid="{A176F243-42AC-457D-9276-11F8235C355C}" name="7/2/2020" dataDxfId="297"/>
    <tableColumn id="104" xr3:uid="{7CA9A7D2-49AB-472F-81FA-DFC413E32C8B}" name="7/3/2020" dataDxfId="296"/>
    <tableColumn id="105" xr3:uid="{87A23AE3-939F-422A-8E0D-774E89D47C4B}" name="7/4/2020" dataDxfId="295"/>
    <tableColumn id="106" xr3:uid="{60C36DAC-D439-4178-A0A5-9F25AE5EF2C7}" name="7/5/2020" dataDxfId="294"/>
    <tableColumn id="107" xr3:uid="{D8164780-98F6-494A-B14B-C5252030AE26}" name="7/6/2020" dataDxfId="293"/>
    <tableColumn id="108" xr3:uid="{4A545FDF-0514-4776-A6C0-04835BD75AB9}" name="7/7/2020" dataDxfId="292"/>
    <tableColumn id="109" xr3:uid="{54E0A5B3-F072-4C04-BBE8-6136A2817F17}" name="7/8/2020" dataDxfId="291"/>
    <tableColumn id="110" xr3:uid="{26B74711-A9E1-45F4-8D2B-EB4DECCFE82F}" name="7/9/2020" dataDxfId="290"/>
    <tableColumn id="111" xr3:uid="{1F6C22ED-D4A7-44C1-BF1D-0010733207A6}" name="7/10/2020" dataDxfId="289"/>
    <tableColumn id="112" xr3:uid="{FF3D3689-BFBC-4FD7-8036-0B0781296B5C}" name="7/11/2020" dataDxfId="288"/>
    <tableColumn id="113" xr3:uid="{7BE1119A-BEAB-4A14-B313-81AA594C0B40}" name="7/12/2020" dataDxfId="287"/>
    <tableColumn id="125" xr3:uid="{55FC0423-45E6-4C9A-8EED-913BD5B71D1E}" name="7/13/2020" dataDxfId="286"/>
    <tableColumn id="126" xr3:uid="{C28B9D24-8CC2-4658-92DD-6D20B79B5329}" name="7/14/2020" dataDxfId="285"/>
    <tableColumn id="127" xr3:uid="{E52BC04E-085C-474D-8CAF-33953BB57A8B}" name="7/15/2020" dataDxfId="284"/>
    <tableColumn id="128" xr3:uid="{CC41644C-7E03-4636-81E4-5BCCACBCC352}" name="7/16/2020" dataDxfId="283"/>
    <tableColumn id="129" xr3:uid="{04753E85-1732-4EA4-8031-05CD01DBAE1A}" name="7/17/2020" dataDxfId="282"/>
    <tableColumn id="130" xr3:uid="{9C8BCB83-E94F-436F-AEE7-B680F840514C}" name="7/18/2020" dataDxfId="281"/>
    <tableColumn id="131" xr3:uid="{CDC8D3A8-2514-4654-9511-1AD61D26C927}" name="7/19/2020" dataDxfId="280"/>
    <tableColumn id="132" xr3:uid="{BED7C8CA-4CEA-4E38-885E-C0BCD0913728}" name="7/20/2020" dataDxfId="279"/>
    <tableColumn id="133" xr3:uid="{2DD85692-C416-40BA-927F-6457D7ED945B}" name="7/21/2020" dataDxfId="278"/>
    <tableColumn id="134" xr3:uid="{581577F3-075E-471E-AC74-B6A4DBE389D0}" name="7/22/2020" dataDxfId="277"/>
    <tableColumn id="135" xr3:uid="{CAF46F56-700F-4DB6-9A44-600331AFBAEA}" name="7/23/2020" dataDxfId="276"/>
    <tableColumn id="136" xr3:uid="{9136EAE3-0CB4-4A5F-AD37-0B65B1768CE3}" name="7/24/2020" dataDxfId="275"/>
    <tableColumn id="137" xr3:uid="{169BFEC3-CDC1-454A-B022-11D204F75BF7}" name="7/25/2020" dataDxfId="274"/>
    <tableColumn id="138" xr3:uid="{CA420E33-FBF6-4720-9E5E-D1E03AC1E22A}" name="7/26/2020" dataDxfId="273"/>
    <tableColumn id="139" xr3:uid="{0F2E2D96-D416-4324-8E6C-C2719FC39372}" name="7/27/2020" dataDxfId="272"/>
    <tableColumn id="140" xr3:uid="{35200410-0652-44A8-A938-0AF95BEF996C}" name="7/28/2020" dataDxfId="271"/>
    <tableColumn id="141" xr3:uid="{DCDEDDD6-9CFB-43CA-A120-74BED61ED684}" name="7/29/2020" dataDxfId="270"/>
    <tableColumn id="142" xr3:uid="{195EEDA0-6388-465D-9777-50CA70223176}" name="7/30/2020" dataDxfId="269"/>
    <tableColumn id="143" xr3:uid="{1DFE3CDB-C2E5-4C50-AD3D-2FDD9F56B982}" name="7/31/2020" dataDxfId="268"/>
    <tableColumn id="144" xr3:uid="{D075C238-739E-4AE2-A7EB-67D1B38A5B13}" name="8/1/2020" dataDxfId="267"/>
    <tableColumn id="145" xr3:uid="{75E825AF-9F92-4C67-8ED4-D530BA8FCAFA}" name="8/2/2020" dataDxfId="266"/>
    <tableColumn id="146" xr3:uid="{B1304A61-C6B6-481E-91F2-64F9E5C908E2}" name="8/3/2020" dataDxfId="265"/>
    <tableColumn id="147" xr3:uid="{E8EC500D-2FF3-4C21-8DCC-F9C535B7D5B5}" name="8/4/2020" dataDxfId="264"/>
    <tableColumn id="148" xr3:uid="{4EB8C734-7E50-4082-B3BC-8A3F7AF3F6F4}" name="8/5/2020" dataDxfId="263"/>
    <tableColumn id="149" xr3:uid="{80AF3EA9-AA01-4D46-82AF-8B177AFBCED4}" name="8/6/2020" dataDxfId="262"/>
    <tableColumn id="150" xr3:uid="{490FC839-A832-4CC5-A8D0-527F6EEEF9E6}" name="8/7/2020" dataDxfId="261"/>
    <tableColumn id="151" xr3:uid="{1F52BAF2-6E79-4F8B-B796-8F131EC065B0}" name="8/8/2020" dataDxfId="260"/>
    <tableColumn id="152" xr3:uid="{7FFEF782-831B-46DB-B2AB-3E0B401706F5}" name="8/9/2020" dataDxfId="259"/>
    <tableColumn id="153" xr3:uid="{BE13636E-CFDD-4521-A4C3-B878AE4DAE2F}" name="8/10/2020" dataDxfId="258"/>
    <tableColumn id="154" xr3:uid="{36B2239E-BFBD-4882-9E35-148B05D9C3D9}" name="8/11/2020" dataDxfId="257"/>
    <tableColumn id="155" xr3:uid="{C66B7F33-72B1-4836-92B2-1F9A4587499F}" name="8/12/2020" dataDxfId="256"/>
    <tableColumn id="156" xr3:uid="{0589E948-7E94-4283-B0A2-56FF4438B69B}" name="8/13/2020" dataDxfId="255"/>
    <tableColumn id="157" xr3:uid="{A5233BC5-B1C8-4C3E-8877-44E5355C71FC}" name="8/14/2020" dataDxfId="254"/>
    <tableColumn id="158" xr3:uid="{AF9FBF31-CE8A-4196-913C-8D2595EA1E1A}" name="8/15/2020" dataDxfId="253"/>
    <tableColumn id="159" xr3:uid="{CE74C32D-70E3-441D-937F-7A5B91FDE27E}" name="8/16/2020" dataDxfId="252"/>
    <tableColumn id="160" xr3:uid="{003C5E74-9910-4110-8189-34247EEF040D}" name="8/17/2020" dataDxfId="251"/>
    <tableColumn id="161" xr3:uid="{04CAE437-642B-45B9-B8A3-4F4B45E6A51A}" name="8/18/2020" dataDxfId="250"/>
    <tableColumn id="162" xr3:uid="{BEA36E37-6361-499D-8F60-EECCB0A10A83}" name="8/19/2020" dataDxfId="249"/>
    <tableColumn id="163" xr3:uid="{48CEF713-4C3A-41FA-B091-B565278F4A3F}" name="8/20/2020" dataDxfId="248"/>
    <tableColumn id="164" xr3:uid="{F249D758-4931-4E2B-B775-DC8C37086A58}" name="8/21/2020" dataDxfId="247"/>
    <tableColumn id="165" xr3:uid="{025EFAAA-9222-46BC-84FE-4945631E0979}" name="8/22/2020" dataDxfId="246"/>
    <tableColumn id="166" xr3:uid="{A97E0BA0-9531-4DEC-8E7B-279610A3993C}" name="8/23/2020" dataDxfId="245"/>
    <tableColumn id="167" xr3:uid="{085E11A9-9B20-4BD3-BAF8-3ED6D68A2CC3}" name="8/24/2020" dataDxfId="244"/>
    <tableColumn id="168" xr3:uid="{F8E0036F-9E2F-4A7B-9464-C2F74F294C5B}" name="8/25/2020" dataDxfId="243"/>
    <tableColumn id="169" xr3:uid="{7C0CA51B-FB37-4181-9772-C389E37C8AEF}" name="8/26/2020" dataDxfId="242"/>
    <tableColumn id="170" xr3:uid="{EE7BBC20-51FD-4CE3-9774-37A6D1F60609}" name="8/27/2020" dataDxfId="241"/>
    <tableColumn id="171" xr3:uid="{E06A3387-C1E4-45EA-9B7C-2B56AEB94AA4}" name="8/28/2020" dataDxfId="240"/>
    <tableColumn id="172" xr3:uid="{9FC93922-3930-44B0-817E-CEA022DDB1A5}" name="8/29/2020" dataDxfId="239"/>
    <tableColumn id="173" xr3:uid="{95F2FAA4-CB92-4A13-8C11-DEAEF35DA834}" name="8/30/2020" dataDxfId="238"/>
    <tableColumn id="174" xr3:uid="{60865C8A-7F6B-4868-AF5B-1D8C6D1CB1A6}" name="8/31/2020" dataDxfId="237"/>
    <tableColumn id="175" xr3:uid="{524FAC03-EE6F-4AE5-863B-145C14067D02}" name="9/1/2020" dataDxfId="236"/>
    <tableColumn id="176" xr3:uid="{B76F951D-F791-4931-99E5-D192057C4A8C}" name="9/2/2020" dataDxfId="235"/>
    <tableColumn id="177" xr3:uid="{B3C32A82-3C0B-4B8D-965A-F630905AED79}" name="9/3/2020" dataDxfId="234"/>
    <tableColumn id="178" xr3:uid="{2E36EB21-7C48-4CDE-AF3B-10C1A687021D}" name="9/4/2020" dataDxfId="233"/>
    <tableColumn id="179" xr3:uid="{BD49CEC3-086E-4EAF-9D03-A13DAA25D794}" name="9/5/2020" dataDxfId="232"/>
    <tableColumn id="180" xr3:uid="{9FCB77A2-A527-4984-90F1-7365468D89C7}" name="9/6/2020" dataDxfId="231"/>
    <tableColumn id="181" xr3:uid="{5FBA54CA-8BD6-4DE5-ADFC-5ED1096B2409}" name="9/7/2020" dataDxfId="230"/>
    <tableColumn id="182" xr3:uid="{ED522F04-676A-45E7-BB35-9D9053BD764B}" name="9/8/2020" dataDxfId="229"/>
    <tableColumn id="183" xr3:uid="{5B13CCFE-9696-437B-868F-6AC94F970C0E}" name="9/9/2020" dataDxfId="228"/>
    <tableColumn id="184" xr3:uid="{E362C066-A853-4CFE-837B-081502335E66}" name="9/10/2020" dataDxfId="227"/>
    <tableColumn id="185" xr3:uid="{DCCAA86A-C988-43CD-97F7-C2400087C142}" name="9/11/2020" dataDxfId="226"/>
    <tableColumn id="186" xr3:uid="{62BBEDC4-0923-4583-8417-F5656173B2B7}" name="9/12/2020" dataDxfId="225"/>
    <tableColumn id="187" xr3:uid="{AE290AFC-CC09-459E-AD0A-A17DB72632EF}" name="9/13/2020" dataDxfId="224"/>
    <tableColumn id="188" xr3:uid="{1DF9EF4B-A60D-430D-A7BA-A7DF2F2BDE37}" name="9/14/2020" dataDxfId="223"/>
    <tableColumn id="190" xr3:uid="{780F8E91-4BCF-488C-B228-F7E77B8218F7}" name="9/15/2020" dataDxfId="222"/>
    <tableColumn id="191" xr3:uid="{55AE1FC1-2588-4E9A-B484-E89B5E668043}" name="9/16/2020" dataDxfId="221"/>
    <tableColumn id="192" xr3:uid="{666A947B-1934-4BED-BA75-EC4D5DFB22EB}" name="9/17/2020" dataDxfId="220"/>
    <tableColumn id="193" xr3:uid="{7C4F6AAC-6D79-4D35-BFAE-648069330B7C}" name="9/18/2020" dataDxfId="219"/>
    <tableColumn id="194" xr3:uid="{355F2AB9-D11D-48D8-BFE4-FA39F7724710}" name="9/19/2020" dataDxfId="218"/>
    <tableColumn id="195" xr3:uid="{7672B45E-46DC-4D48-8C78-AAF758DB2CE0}" name="9/20/2020" dataDxfId="217"/>
    <tableColumn id="196" xr3:uid="{A91DC96E-F55A-4F1E-B719-766B8CD29ABB}" name="9/21/2020" dataDxfId="216"/>
    <tableColumn id="197" xr3:uid="{13B7C027-7D58-4128-9F8B-BC97DB2932FA}" name="9/22/2020" dataDxfId="215"/>
    <tableColumn id="198" xr3:uid="{3C77F557-B783-4AD7-BCAA-C33B24BC57B0}" name="9/23/2020" dataDxfId="214"/>
    <tableColumn id="199" xr3:uid="{062D4AA8-E328-4BE2-B86E-7252F67DC03F}" name="9/24/2020" dataDxfId="213"/>
    <tableColumn id="200" xr3:uid="{5AC63C03-C1D6-43D1-8867-1F17E29585B5}" name="9/25/2020" dataDxfId="212"/>
    <tableColumn id="201" xr3:uid="{DFB3BD49-B8C0-4E2E-A692-288A9ADB3020}" name="9/26/2020" dataDxfId="211"/>
    <tableColumn id="202" xr3:uid="{9354D966-9665-4216-B035-15A25A2C1E26}" name="9/27/2020" dataDxfId="210"/>
    <tableColumn id="203" xr3:uid="{B3BC00BD-60C1-43CF-A10B-DE1778C04100}" name="9/28/2020" dataDxfId="209"/>
    <tableColumn id="204" xr3:uid="{9AAD11E9-B34D-4185-823C-864A387B6F29}" name="9/29/2020" dataDxfId="208"/>
    <tableColumn id="205" xr3:uid="{4B8E6C35-87AE-4284-9631-97FC62E0B4D1}" name="9/30/2020" dataDxfId="207"/>
    <tableColumn id="206" xr3:uid="{5CFE554A-1C14-4FF1-A10B-1F7C8146631A}" name="10/1/2020" dataDxfId="206"/>
    <tableColumn id="207" xr3:uid="{0BAA4656-4245-4336-ADD0-34C519F6FD46}" name="10/2/2020" dataDxfId="205"/>
    <tableColumn id="208" xr3:uid="{CB09179A-7942-4006-81D7-63D0BAF39D85}" name="10/3/2020" dataDxfId="204"/>
    <tableColumn id="209" xr3:uid="{B3AF80CB-AE29-4C3E-A6F3-6C7F1BF047FA}" name="10/4/2020" dataDxfId="203"/>
    <tableColumn id="210" xr3:uid="{B83333CB-523B-4888-8C52-847576B440BB}" name="10/5/2020" dataDxfId="202"/>
    <tableColumn id="211" xr3:uid="{16F0A09B-74A5-44EF-98E9-48DF013EF767}" name="10/6/2020" dataDxfId="201"/>
    <tableColumn id="212" xr3:uid="{5A9C228C-1C79-42ED-A366-31587920246A}" name="10/7/2020" dataDxfId="200"/>
    <tableColumn id="213" xr3:uid="{8B3D982F-5DD8-4256-A43D-D67A434BF2B9}" name="10/8/2020" dataDxfId="199"/>
    <tableColumn id="214" xr3:uid="{AA77A765-C130-4612-A958-34B968269E3C}" name="10/9/2020" dataDxfId="198"/>
    <tableColumn id="215" xr3:uid="{3311315B-2640-4AE6-8A79-75B66935E591}" name="10/10/2020" dataDxfId="197"/>
    <tableColumn id="216" xr3:uid="{97BAC0FB-B9B8-403F-800F-E762D791CB66}" name="10/11/2020" dataDxfId="196"/>
    <tableColumn id="217" xr3:uid="{651F0C89-A684-4248-A77A-1ADB2E921FEB}" name="10/12/2020" dataDxfId="195"/>
    <tableColumn id="218" xr3:uid="{31607EB1-AE43-4506-8DFB-FA9E5274F43F}" name="10/13/2020" dataDxfId="194"/>
    <tableColumn id="219" xr3:uid="{79274CDE-D83B-46FA-839D-13DE827BE599}" name="10/14/2020" dataDxfId="193"/>
    <tableColumn id="220" xr3:uid="{C603DFB9-6401-4CB3-99F8-8C1E7BE937C8}" name="10/15/2020" dataDxfId="192"/>
    <tableColumn id="221" xr3:uid="{B5B487A3-56EE-41BA-9B4B-68CDB9A15DB7}" name="10/16/2020" dataDxfId="191"/>
    <tableColumn id="222" xr3:uid="{32449B1D-44B5-411A-8EFC-8AF2108DD018}" name="10/17/2020" dataDxfId="190"/>
    <tableColumn id="223" xr3:uid="{DE24409A-3F1A-4DA2-B022-9EC74888B94A}" name="10/18/2020" dataDxfId="189"/>
    <tableColumn id="224" xr3:uid="{EB70987E-D24D-4FBD-93C6-D8DC093D4B72}" name="10/19/2020" dataDxfId="188"/>
    <tableColumn id="225" xr3:uid="{EAAD93C7-E456-4169-81E4-C8E124B7A27B}" name="10/20/2020" dataDxfId="187"/>
    <tableColumn id="226" xr3:uid="{D86DEC7D-8334-4138-AD28-67B243FF7222}" name="10/21/2020" dataDxfId="186"/>
    <tableColumn id="227" xr3:uid="{A1F2F7D2-CEB8-4FAB-9379-0F196D9F0AAB}" name="10/22/2020" dataDxfId="185"/>
    <tableColumn id="228" xr3:uid="{DE35A8BC-4234-4FB7-89FF-468BC80C9596}" name="10/23/2020" dataDxfId="184"/>
    <tableColumn id="229" xr3:uid="{B364DB70-B753-44AA-8DD1-A34B7B051C63}" name="10/24/2020" dataDxfId="183"/>
    <tableColumn id="230" xr3:uid="{8CEE5F1D-7E89-4827-894A-13004248891D}" name="10/25/2020" dataDxfId="182"/>
    <tableColumn id="231" xr3:uid="{EBC4930E-D1FA-47BB-9D1C-996898F2A257}" name="10/26/2020" dataDxfId="181"/>
    <tableColumn id="232" xr3:uid="{27CFD773-71F2-4BE2-908E-D884EC568EB8}" name="10/27/2020" dataDxfId="180"/>
    <tableColumn id="233" xr3:uid="{43842EC5-76BB-4F16-84B5-7BDB4FC1B377}" name="10/28/2020" dataDxfId="179"/>
    <tableColumn id="234" xr3:uid="{5CF3036A-FEB2-47B3-9869-23A1542303CE}" name="10/29/2020" dataDxfId="178"/>
    <tableColumn id="235" xr3:uid="{6291AAD2-0031-4AC6-B4F2-EA9CB5B3FE16}" name="10/30/2020" dataDxfId="177"/>
    <tableColumn id="236" xr3:uid="{859E181E-D4F7-48B8-B8BE-F5F26F19639E}" name="10/31/2020" dataDxfId="176"/>
    <tableColumn id="237" xr3:uid="{F8C49832-9F6D-4FC3-886D-8FE423C590AF}" name="11/1/2020" dataDxfId="175"/>
    <tableColumn id="238" xr3:uid="{015EE05B-67FD-41AC-B140-8D6FB5475F6D}" name="11/2/2020" dataDxfId="174"/>
    <tableColumn id="239" xr3:uid="{B43AD17D-2AA7-4ED5-B31C-4FA18BBBE9DE}" name="11/3/2020" dataDxfId="173"/>
    <tableColumn id="240" xr3:uid="{E1FD81DF-DC68-4C26-A5FD-1CA98F575563}" name="11/4/2020" dataDxfId="172"/>
    <tableColumn id="241" xr3:uid="{F76C2726-5849-4110-88C6-1AEE4218B690}" name="11/5/2020" dataDxfId="171"/>
    <tableColumn id="242" xr3:uid="{4DFF30F4-08C0-4A9D-81D7-870ED04C9C99}" name="11/6/2020" dataDxfId="170"/>
    <tableColumn id="243" xr3:uid="{52B64CD1-89F6-4A2E-8FD1-32A4180526F5}" name="11/7/2020" dataDxfId="169"/>
    <tableColumn id="244" xr3:uid="{BC01D61A-0F25-447C-A1D2-40496068E6D6}" name="11/8/2020" dataDxfId="168"/>
    <tableColumn id="245" xr3:uid="{81765BA5-247D-4CB4-B2F5-CCCA1DEB4A5D}" name="11/9/2020" dataDxfId="167"/>
    <tableColumn id="246" xr3:uid="{D4967DA8-40C2-4797-83AF-6532C2525C29}" name="11/10/2020" dataDxfId="166"/>
    <tableColumn id="247" xr3:uid="{E6215D26-FB59-4FFA-A361-3EE2DC39CE71}" name="11/11/2020" dataDxfId="165"/>
    <tableColumn id="248" xr3:uid="{BE6C16B3-A5E6-4C51-90E6-36A0BFC2840D}" name="11/12/2020" dataDxfId="164"/>
    <tableColumn id="249" xr3:uid="{2CC017C6-7F70-4515-8D3E-BEA6842F1A74}" name="11/13/2020" dataDxfId="163"/>
    <tableColumn id="250" xr3:uid="{2921DE72-72C2-4837-A6C2-6AFB52580CF7}" name="11/14/2020" dataDxfId="162"/>
    <tableColumn id="251" xr3:uid="{EB964D12-95F7-487F-8526-0EC4D1C75232}" name="11/15/2020" dataDxfId="161"/>
    <tableColumn id="252" xr3:uid="{B50AB258-740D-4995-AE5A-8C3773C6EA15}" name="11/16/2020" dataDxfId="160"/>
    <tableColumn id="253" xr3:uid="{59217187-86CE-4A55-9F5A-FBA7348F826B}" name="11/17/2020" dataDxfId="159"/>
    <tableColumn id="254" xr3:uid="{EDB40304-EFA2-4472-956E-F93184D47DCA}" name="11/18/2020" dataDxfId="158"/>
    <tableColumn id="255" xr3:uid="{88719A55-6A5B-4308-B886-52AD980B81F4}" name="11/19/2020" dataDxfId="157"/>
    <tableColumn id="256" xr3:uid="{1F5C3852-1FA2-450F-BF87-EC8FF6D75CF4}" name="11/20/2020" dataDxfId="156"/>
    <tableColumn id="257" xr3:uid="{990E8B4F-4AEF-42B3-9B93-CE685C677FB0}" name="11/21/2020" dataDxfId="155"/>
    <tableColumn id="258" xr3:uid="{7E8EEDBA-8634-4D50-9EA8-17296C30F091}" name="11/22/2020" dataDxfId="154"/>
    <tableColumn id="259" xr3:uid="{B990DCE0-D120-4130-9C54-6980DD2376C1}" name="11/23/2020" dataDxfId="153"/>
    <tableColumn id="260" xr3:uid="{C629FF60-3840-4EB6-83E6-B8BBC619C0EE}" name="11/24/2020" dataDxfId="152"/>
    <tableColumn id="261" xr3:uid="{2288807B-4C12-4B42-9DBA-8B3DE88CFAAC}" name="11/25/2020" dataDxfId="151"/>
    <tableColumn id="262" xr3:uid="{1B18484B-FCB6-4466-B328-CD5FC4C3A98C}" name="11/26/2020" dataDxfId="150"/>
    <tableColumn id="263" xr3:uid="{C9504A4F-48AA-44D9-90E9-E0B6286143E5}" name="11/27/2020" dataDxfId="149"/>
    <tableColumn id="264" xr3:uid="{231ED64B-3B17-4A96-AEE0-EBFA12751655}" name="11/28/2020" dataDxfId="148"/>
    <tableColumn id="265" xr3:uid="{1C4096F4-D792-4431-A5E7-F5E93B1E8864}" name="11/29/2020" dataDxfId="147"/>
    <tableColumn id="266" xr3:uid="{900C0E9E-A3F2-4A83-819E-4000FC74D35A}" name="11/30/2020" dataDxfId="146"/>
    <tableColumn id="267" xr3:uid="{53CFC744-EA34-4B5A-96C7-3911236D01C5}" name="12/1/2020" dataDxfId="145"/>
    <tableColumn id="268" xr3:uid="{CE49D1F4-CAEC-47C3-B7A0-C2B6241A10B9}" name="12/2/2020" dataDxfId="144"/>
    <tableColumn id="269" xr3:uid="{02D25B3C-DC6B-4B6D-B5D1-FAB60B12ACD4}" name="12/3/2020" dataDxfId="143"/>
    <tableColumn id="270" xr3:uid="{E5057A45-6C67-4DA2-B4D1-6BE4474C84D6}" name="12/4/2020" dataDxfId="142"/>
    <tableColumn id="271" xr3:uid="{F54C52A5-BF34-4480-AAB6-3EA552CB9E23}" name="12/5/2020" dataDxfId="141"/>
    <tableColumn id="272" xr3:uid="{701A80D2-7EAD-48B9-9B8E-F5EC4295CD67}" name="12/6/2020" dataDxfId="140"/>
    <tableColumn id="273" xr3:uid="{275E5342-1D41-46F8-9100-927D5082F19F}" name="12/7/2020" dataDxfId="139"/>
    <tableColumn id="274" xr3:uid="{5C514A29-0C69-4F15-AA67-8BF18B3BBA64}" name="12/8/2020" dataDxfId="138"/>
    <tableColumn id="275" xr3:uid="{B82661B3-CD80-458E-95F8-C907339F8997}" name="12/9/2020" dataDxfId="137"/>
    <tableColumn id="276" xr3:uid="{FCD7EC68-D2F9-4965-B1C2-BF77B6B3B661}" name="12/10/2020" dataDxfId="136"/>
    <tableColumn id="277" xr3:uid="{B4A30443-301C-43F2-94D6-7EFE5B8E3D1F}" name="12/11/2020" dataDxfId="135"/>
    <tableColumn id="278" xr3:uid="{3808A53F-1C44-4DFF-8543-0060D2557009}" name="12/12/2020" dataDxfId="134"/>
    <tableColumn id="279" xr3:uid="{BFDE2079-0732-498B-B668-AF61EB0C50E1}" name="12/13/2020" dataDxfId="133"/>
    <tableColumn id="280" xr3:uid="{81E7F634-57F1-4DDE-9665-6DDA17C10C07}" name="12/14/2020" dataDxfId="132"/>
    <tableColumn id="281" xr3:uid="{A226582A-C2ED-4FC1-A64C-2D772CC39A79}" name="2020-12-15" dataDxfId="131"/>
    <tableColumn id="282" xr3:uid="{D1F7C9D2-8E64-4D39-9ECD-802F34E8D0EF}" name="2020-12-16" dataDxfId="130"/>
    <tableColumn id="283" xr3:uid="{8F5EFF4A-5004-4776-9EF3-B442F4D6D9F2}" name="2020-12-17" dataDxfId="129"/>
    <tableColumn id="284" xr3:uid="{5C896C0F-C590-4B2A-AE6E-83986F9DD351}" name="2020-12-18" dataDxfId="128"/>
    <tableColumn id="285" xr3:uid="{500160AC-4A14-47A1-8594-CE5E3C9DB259}" name="2020-12-19" dataDxfId="127"/>
    <tableColumn id="286" xr3:uid="{FFE2447B-7F36-49C1-B1C9-C8DB3DB7336E}" name="2020-12-20" dataDxfId="126"/>
    <tableColumn id="287" xr3:uid="{C809A936-3B10-4200-9DBA-9DA89AB14BF3}" name="2020-12-21" dataDxfId="125"/>
    <tableColumn id="288" xr3:uid="{03C49316-59A1-46B8-B69E-41BA6D0681D5}" name="2020-12-22" dataDxfId="124"/>
    <tableColumn id="289" xr3:uid="{3F01CC30-654F-4F47-A2AE-B2294AF6A707}" name="2020-12-23" dataDxfId="123"/>
    <tableColumn id="290" xr3:uid="{F597F08A-3549-45D1-BCD2-F79AC8D44100}" name="2020-12-24" dataDxfId="122"/>
    <tableColumn id="291" xr3:uid="{A503B5B0-3443-4C20-9C46-50B1C0665F05}" name="2020-12-25" dataDxfId="121"/>
    <tableColumn id="292" xr3:uid="{7119AA31-19A1-44CD-9EDA-6FDE962C99D6}" name="2020-12-26" dataDxfId="120"/>
    <tableColumn id="293" xr3:uid="{43BF32C9-0CC6-47B5-A7A9-13EF565C43E0}" name="2020-12-27" dataDxfId="119"/>
    <tableColumn id="294" xr3:uid="{53C3AB42-8251-4DBD-96B7-AEF43A818F70}" name="2020-12-28" dataDxfId="118"/>
    <tableColumn id="295" xr3:uid="{B1296C41-62C5-47F4-B48C-F649C8DD6B88}" name="2020-12-29" dataDxfId="117"/>
    <tableColumn id="296" xr3:uid="{1F98D7CC-2DC2-4CC7-9F7A-77F68F3C06CF}" name="2020-12-30" dataDxfId="116"/>
    <tableColumn id="297" xr3:uid="{9E0B1D99-BA19-4294-9500-1315EA37CDAC}" name="2020-12-31" dataDxfId="115"/>
    <tableColumn id="298" xr3:uid="{1B8B01B2-2A46-4878-A98C-8E4141AD0C1C}" name="2021-01-01" dataDxfId="114"/>
    <tableColumn id="299" xr3:uid="{EC8A7BCD-0ABD-4D51-8DA0-BDDE7B43BD11}" name="2021-01-02" dataDxfId="113"/>
    <tableColumn id="300" xr3:uid="{BDA188A1-1C6C-425D-BA80-0A2115CF32D2}" name="2021-01-03" dataDxfId="112"/>
    <tableColumn id="301" xr3:uid="{1132E4D1-0C53-49D6-A10A-38E1628596D5}" name="2021-01-04" dataDxfId="111"/>
    <tableColumn id="302" xr3:uid="{D5264D0F-D128-430B-80E9-42ECCA550164}" name="2021-01-05" dataDxfId="110"/>
    <tableColumn id="303" xr3:uid="{AACDCD66-E0FE-48B3-99F5-1C127E13FB67}" name="2021-01-06" dataDxfId="109"/>
    <tableColumn id="304" xr3:uid="{D830E94E-E652-4868-A875-2F41D99FD212}" name="2021-01-07" dataDxfId="108"/>
    <tableColumn id="305" xr3:uid="{91CEF84E-32B2-40C0-8149-B712E6931E26}" name="2021-01-08" dataDxfId="107"/>
    <tableColumn id="306" xr3:uid="{C374620B-21C9-4A1B-80CF-4DDB2BEFA92A}" name="2021-01-09" dataDxfId="106"/>
    <tableColumn id="307" xr3:uid="{D1479449-D51C-48FB-B631-6ACA666787F6}" name="2021-01-10" dataDxfId="105"/>
    <tableColumn id="308" xr3:uid="{0AD79049-27B7-4ABF-9D67-65BE20B78FBC}" name="2021-01-11" dataDxfId="104"/>
    <tableColumn id="309" xr3:uid="{979CE033-9993-445D-A781-F4196FD9582B}" name="2021-01-12" dataDxfId="103"/>
    <tableColumn id="310" xr3:uid="{CAC1B985-FE3E-4E92-B369-66C7456C756C}" name="2021-01-13" dataDxfId="102"/>
    <tableColumn id="311" xr3:uid="{2ADA7009-D0D1-4DF2-AB6E-4DE02668866F}" name="2021-01-14" dataDxfId="101"/>
    <tableColumn id="312" xr3:uid="{36F54A0B-C1AF-4599-8ECF-E8D4DE298418}" name="2021-01-15" dataDxfId="100"/>
    <tableColumn id="313" xr3:uid="{2BA94C45-08E6-4364-B205-2F695B7448EE}" name="2021-01-16" dataDxfId="99"/>
    <tableColumn id="314" xr3:uid="{6D565B3D-48A6-487A-9FA0-AB3929C9E3B6}" name="2021-01-17" dataDxfId="98"/>
    <tableColumn id="315" xr3:uid="{959B3213-9CC3-40F6-A864-10BE7D311CFC}" name="2021-01-18" dataDxfId="97"/>
    <tableColumn id="316" xr3:uid="{036F9055-1992-40BB-B0EE-A6C4EA663F69}" name="2021-01-19" dataDxfId="96"/>
    <tableColumn id="317" xr3:uid="{1C2E3E0D-5163-4E0C-AB86-077236647501}" name="2021-01-20" dataDxfId="95"/>
    <tableColumn id="318" xr3:uid="{58B51709-F311-4971-AC43-478AEB4BC5C6}" name="2021-01-21" dataDxfId="94"/>
    <tableColumn id="319" xr3:uid="{52CED7C0-334F-4909-93AE-41DAAD359553}" name="2021-01-22" dataDxfId="93"/>
    <tableColumn id="320" xr3:uid="{E19A829A-706C-4173-BB30-CAC16E03DF51}" name="2021-01-23" dataDxfId="92"/>
    <tableColumn id="321" xr3:uid="{1D4BED3F-6119-4AD5-98C8-53930BDEDF35}" name="2021-01-24" dataDxfId="91"/>
    <tableColumn id="322" xr3:uid="{72486E34-B403-4644-AF00-9EF996DE53A2}" name="2021-01-25" dataDxfId="90"/>
    <tableColumn id="323" xr3:uid="{E60182BE-74F0-4415-82A6-FB2028C3D6D6}" name="2021-01-26" dataDxfId="89"/>
    <tableColumn id="324" xr3:uid="{F858D9CB-98D5-4A53-B688-DDD3D468BF77}" name="2021-01-27" dataDxfId="88"/>
    <tableColumn id="325" xr3:uid="{F0A91A13-69F0-4303-A64D-86F799C831FC}" name="2021-01-28" dataDxfId="87"/>
    <tableColumn id="326" xr3:uid="{8E478858-9855-40AC-8034-41633DBCD6A8}" name="2021-01-29" dataDxfId="86"/>
    <tableColumn id="327" xr3:uid="{8617B037-7369-413C-AC78-5E5B3A01CB89}" name="2021-01-30" dataDxfId="85"/>
    <tableColumn id="328" xr3:uid="{EA019FED-9CDE-40D1-9B9A-E43710F83486}" name="2021-01-31" dataDxfId="84"/>
    <tableColumn id="329" xr3:uid="{390002C1-CDE1-4B69-9F04-96EB8B56D5CE}" name="2021-02-01" dataDxfId="83"/>
    <tableColumn id="330" xr3:uid="{44FC63E5-787D-4E2A-9700-89237ABA3D91}" name="2021-02-02" dataDxfId="82"/>
    <tableColumn id="331" xr3:uid="{101FA61C-C11B-4F18-818C-56C78B4D9E6B}" name="2021-02-03" dataDxfId="81"/>
    <tableColumn id="332" xr3:uid="{68F2172C-86D5-409A-9262-31D3BB9C66CB}" name="2021-02-04" dataDxfId="80"/>
    <tableColumn id="333" xr3:uid="{220917D4-D245-4433-8CA5-D42691B3B43C}" name="2021-02-05" dataDxfId="79"/>
    <tableColumn id="334" xr3:uid="{EA5AA107-6A27-4A35-8438-473190FD803D}" name="2021-02-06" dataDxfId="78"/>
    <tableColumn id="335" xr3:uid="{B5CA3870-72C5-4166-8E81-462F1BF5CEB9}" name="2021-02-07" dataDxfId="77"/>
    <tableColumn id="336" xr3:uid="{51F46FBE-00E7-4869-A7E8-208F653A0FFB}" name="2021-02-08" dataDxfId="76"/>
    <tableColumn id="337" xr3:uid="{2C5D8E00-347D-4F68-953B-50ED2D720D90}" name="2021-02-09" dataDxfId="75"/>
    <tableColumn id="338" xr3:uid="{9635EE6F-2DDD-49F5-9246-711206CAA2C8}" name="2021-02-10" dataDxfId="74"/>
    <tableColumn id="339" xr3:uid="{976F5335-78B2-4F5C-8F48-7FD24A773BAF}" name="2021-02-11" dataDxfId="73"/>
    <tableColumn id="340" xr3:uid="{FCF9BACE-D1FD-4559-A64C-843171BC3E2A}" name="2021-02-12" dataDxfId="72"/>
    <tableColumn id="341" xr3:uid="{FA53E968-FFCB-4162-95B2-3B5704F9C523}" name="2021-02-13" dataDxfId="71"/>
    <tableColumn id="342" xr3:uid="{3E9381FC-730F-4BF5-AE9A-5AD598E7292E}" name="2021-02-14" dataDxfId="70"/>
    <tableColumn id="343" xr3:uid="{A02A439C-8670-4C7B-8EEB-CAC79626E4B6}" name="2021-02-15" dataDxfId="69"/>
    <tableColumn id="344" xr3:uid="{815E228E-051D-4114-AE09-B73C56799153}" name="2021-02-16" dataDxfId="68"/>
    <tableColumn id="345" xr3:uid="{FBDBA75E-278D-491A-8CE8-10CD8EE30F2A}" name="2021-02-17" dataDxfId="67"/>
    <tableColumn id="346" xr3:uid="{A86B6A48-0D99-4D3B-94DA-52ADB3FCB3C4}" name="2021-02-18" dataDxfId="66"/>
    <tableColumn id="347" xr3:uid="{08FED442-65D9-4C36-89B7-1BFB2F5AA6D5}" name="2021-02-19" dataDxfId="65"/>
    <tableColumn id="348" xr3:uid="{D5DF5E5F-B290-4544-BA73-4FC5DCDE601F}" name="2021-02-20" dataDxfId="64"/>
    <tableColumn id="349" xr3:uid="{D4980788-A386-4993-8B6E-2036463490EB}" name="2021-02-21" dataDxfId="63"/>
    <tableColumn id="350" xr3:uid="{26656684-6B54-4EE2-98E0-B45D9FB853F1}" name="2021-02-22" dataDxfId="62"/>
    <tableColumn id="351" xr3:uid="{96421485-952C-46C0-B750-3CBB2615B385}" name="2021-02-23" dataDxfId="61"/>
    <tableColumn id="352" xr3:uid="{723356E5-7076-4907-9C36-BA96649BFFFB}" name="2021-02-24" dataDxfId="60"/>
    <tableColumn id="353" xr3:uid="{888369F8-FB23-4A3E-A9B1-170511DF8411}" name="2021-02-25" dataDxfId="59"/>
    <tableColumn id="354" xr3:uid="{697F81EF-62E0-4BED-B9C5-B0E141308CA5}" name="2021-02-26" dataDxfId="58"/>
    <tableColumn id="355" xr3:uid="{056BA407-E902-439A-AA63-067CAB8BEB14}" name="2021-02-27" dataDxfId="57"/>
    <tableColumn id="356" xr3:uid="{F4142D2C-3DF4-4C82-B928-D10A30235F18}" name="2021-02-28" dataDxfId="56"/>
    <tableColumn id="357" xr3:uid="{07BCA8FE-EA69-4E19-90B6-322F63EF9B1A}" name="2021-03-01" dataDxfId="55"/>
    <tableColumn id="358" xr3:uid="{9B51E6EB-B4EA-4F4A-80CD-BAAE91DD628C}" name="2021-03-02" dataDxfId="54"/>
    <tableColumn id="359" xr3:uid="{A839F5B5-6DD5-4FE6-A459-9A8C6B7E2C73}" name="2021-03-03" dataDxfId="53"/>
    <tableColumn id="360" xr3:uid="{9E8E2D18-F14E-4F48-90B5-AE133366CB91}" name="2021-03-04" dataDxfId="52"/>
    <tableColumn id="361" xr3:uid="{1CF0F975-6435-49C9-BCF6-34BF792B1038}" name="2021-03-05" dataDxfId="51"/>
    <tableColumn id="362" xr3:uid="{2C1225E6-3527-42A8-95DF-B59FE457BE49}" name="2021-03-06" dataDxfId="50"/>
    <tableColumn id="363" xr3:uid="{7430CABE-A7CF-41FA-AC5C-57330447C4BF}" name="2021-03-07" dataDxfId="49"/>
    <tableColumn id="364" xr3:uid="{7F78BE16-45B3-4D7A-AC78-A24DC4262D0E}" name="2021-03-08" dataDxfId="48"/>
    <tableColumn id="365" xr3:uid="{396D9CF6-E398-4083-8F97-B9DBCBEE62FF}" name="2021-03-09" dataDxfId="4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0A5DEB-FE81-41E4-B27B-09831F4068E1}" name="Table4" displayName="Table4" ref="B5:D13" totalsRowShown="0">
  <autoFilter ref="B5:D13" xr:uid="{00000000-0009-0000-0100-000004000000}"/>
  <tableColumns count="3">
    <tableColumn id="1" xr3:uid="{2AB281C5-76B3-424D-A181-3B95D783E428}" name="SO" dataDxfId="46"/>
    <tableColumn id="3" xr3:uid="{58FBDA59-CD93-4418-B941-D435EE18BF1C}" name="Field name" dataDxfId="45"/>
    <tableColumn id="4" xr3:uid="{7EC9105F-D393-4598-8140-34864A19AC0E}" name="Contents of field" dataDxfId="24">
      <calculatedColumnFormula>IFERROR(INDEX(Tickets!$C$2:$C$500,MATCH($D$4,Tickets!$A$2:$A$500,0)),"")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EBB5ED3-ED32-4CDB-B56E-A0B8366A6C6D}" name="Table136" displayName="Table136" ref="B46:K399" totalsRowCount="1" dataDxfId="44">
  <autoFilter ref="B46:K398" xr:uid="{264895C1-2671-45B7-81F4-9D3FE995916E}">
    <filterColumn colId="1">
      <filters>
        <filter val="2021"/>
      </filters>
    </filterColumn>
    <filterColumn colId="2">
      <filters>
        <filter val="January"/>
      </filters>
    </filterColumn>
  </autoFilter>
  <tableColumns count="10">
    <tableColumn id="3" xr3:uid="{E2ACC117-5948-4373-AC80-EEF8008650A1}" name="Date" totalsRowFunction="countNums" dataDxfId="43" totalsRowDxfId="23"/>
    <tableColumn id="19" xr3:uid="{BC7DF7DC-31B0-4521-9B0A-7EEAE408BEEF}" name="Year" dataDxfId="42" totalsRowDxfId="22">
      <calculatedColumnFormula>TEXT(B47,"YYYY")</calculatedColumnFormula>
    </tableColumn>
    <tableColumn id="18" xr3:uid="{817F3465-3350-48B6-B53A-06A4BEA3F926}" name="Month" dataDxfId="41" totalsRowDxfId="21">
      <calculatedColumnFormula>TEXT(B47,"MMMM")</calculatedColumnFormula>
    </tableColumn>
    <tableColumn id="11" xr3:uid="{874A1847-2F08-496B-89C4-C9AFBDFCC41A}" name="Day of week" dataDxfId="40">
      <calculatedColumnFormula>TEXT(B47,"DDDD")</calculatedColumnFormula>
    </tableColumn>
    <tableColumn id="12" xr3:uid="{7C62770E-6F6D-4F00-93DD-CD0B97EA982C}" name="Weekend day" dataDxfId="39" totalsRowDxfId="20">
      <calculatedColumnFormula>IFERROR(IF(OR(
E47="Saturday",
E47="Sunday"),"Yes","No"),"")</calculatedColumnFormula>
    </tableColumn>
    <tableColumn id="15" xr3:uid="{C60EEF84-7D36-4253-8793-AF5A83567DB1}" name="Total SvD calls" totalsRowFunction="sum" dataDxfId="38" totalsRowDxfId="19">
      <calculatedColumnFormula>IFERROR(VLOOKUP($B47,Table5[#All],4,FALSE),"0")</calculatedColumnFormula>
    </tableColumn>
    <tableColumn id="16" xr3:uid="{F582A96F-1926-4CC6-AE0F-0C819B4AB747}" name="Total Seats Converted" dataDxfId="37" totalsRowDxfId="18">
      <calculatedColumnFormula>IFERROR(VLOOKUP($B47,Table7[#All],3,FALSE),"0")</calculatedColumnFormula>
    </tableColumn>
    <tableColumn id="17" xr3:uid="{338420EF-EC51-4383-ACD8-068BA0DC11A6}" name="Date found on &quot;Events impacting SvD volume&quot;" dataDxfId="36" totalsRowDxfId="17">
      <calculatedColumnFormula>COUNTIF('Events impacting SvD volume'!$A$2:$A$21,$B47)&gt;0</calculatedColumnFormula>
    </tableColumn>
    <tableColumn id="5" xr3:uid="{3B930C38-5350-440B-8B09-C35EFAFDA6A7}" name="Impacting event(s)" dataDxfId="35" totalsRowDxfId="16"/>
    <tableColumn id="6" xr3:uid="{84A84246-A606-40A4-96E2-79AB61F11F86}" name="Total SvD calls (repeated for event line)" dataDxfId="14" totalsRowDxfId="15">
      <calculatedColumnFormula>G47</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482632E-1283-4AD4-A59A-861916E4FE6F}" name="Table2" displayName="Table2" ref="A1:D23" insertRowShift="1" totalsRowShown="0" headerRowDxfId="34" dataDxfId="33">
  <autoFilter ref="A1:D23" xr:uid="{2E13F170-AEBC-4416-A8E8-8DD5AD4615DD}"/>
  <sortState xmlns:xlrd2="http://schemas.microsoft.com/office/spreadsheetml/2017/richdata2" ref="A2:D23">
    <sortCondition ref="A1:A23"/>
  </sortState>
  <tableColumns count="4">
    <tableColumn id="2" xr3:uid="{9FC0D8EC-B73A-4A79-BDEF-7B2FCA1DA73B}" name="Date event occurred" dataDxfId="32"/>
    <tableColumn id="5" xr3:uid="{897CEC40-00DE-4474-83B3-843031884BF9}" name="Title" dataDxfId="31"/>
    <tableColumn id="6" xr3:uid="{F8C5C7B3-0031-47F6-8784-B02042D70386}" name="Description" dataDxfId="30"/>
    <tableColumn id="9" xr3:uid="{6F04F74F-6BA1-4317-A101-A538EED71101}" name="Text for event chart" dataDxfId="29">
      <calculatedColumnFormula>CONCATENATE(TEXT(A2,"MM"),"/",TEXT(A2,"DD"),"/",TEXT(A2,"YY"),CHAR(10),CHAR(10),B2)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1C0616-15D8-4345-B59E-A1F0DD7E5D78}" name="Table7" displayName="Table7" ref="A1:E353" totalsRowShown="0">
  <autoFilter ref="A1:E353" xr:uid="{ED25D8E0-73F3-42CA-B5D6-6001C8955791}"/>
  <tableColumns count="5">
    <tableColumn id="2" xr3:uid="{4C065024-4B8D-4030-A7F0-4AF02AC543A8}" name="Date" dataDxfId="28"/>
    <tableColumn id="1" xr3:uid="{F7370F15-80F0-4F8F-BD2F-7E74FFDF91FC}" name="DOW">
      <calculatedColumnFormula>TEXT(A2,"DDDD")</calculatedColumnFormula>
    </tableColumn>
    <tableColumn id="3" xr3:uid="{34FA51E7-F876-496A-8BE7-F22072599445}" name="Daily increase"/>
    <tableColumn id="4" xr3:uid="{9CFFF360-3916-41A9-9C09-DF769FC96E4A}" name="Total seats converted">
      <calculatedColumnFormula>SUM($C$2:$C2)</calculatedColumnFormula>
    </tableColumn>
    <tableColumn id="8" xr3:uid="{9997428E-5BAC-4646-98D6-6CA8C783C7F0}" name="Total seats waiting to be converted">
      <calculatedColumnFormula>SUM(3440-$D2)</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6B8EAD-A878-4482-8144-4F5158CA51C2}" name="Table6" displayName="Table6" ref="A1:B3440" totalsRowShown="0">
  <autoFilter ref="A1:B3440" xr:uid="{AC845678-04C9-405F-98DB-6C648A81DCC9}"/>
  <tableColumns count="2">
    <tableColumn id="1" xr3:uid="{97CA2138-B17E-4B08-BBDD-AB567FEC07FC}" name="CHG TKT number"/>
    <tableColumn id="2" xr3:uid="{20548007-5C35-46FF-AD30-D177114BC75F}" name="Hostnam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41E7445-74A5-40EA-9BDD-6D95905B5D5C}" name="Table5" displayName="Table5" ref="A1:E353" totalsRowShown="0">
  <autoFilter ref="A1:E353" xr:uid="{18E9234C-DAFB-4DEF-A200-49B2EC4B088F}"/>
  <sortState xmlns:xlrd2="http://schemas.microsoft.com/office/spreadsheetml/2017/richdata2" ref="A2:E2">
    <sortCondition ref="A1:A2"/>
  </sortState>
  <tableColumns count="5">
    <tableColumn id="17" xr3:uid="{441A51A2-34F2-4FC6-B8F0-109A5E8EEAD5}" name="Date" dataDxfId="27"/>
    <tableColumn id="5" xr3:uid="{2F9A1DB7-4EEC-4376-9A33-7244CCB03B8F}" name="Date Calc" dataDxfId="26">
      <calculatedColumnFormula>DATE(YEAR(A2),MONTH(A2),DAY(A2))</calculatedColumnFormula>
    </tableColumn>
    <tableColumn id="2" xr3:uid="{DFDEC086-C051-4732-9241-412B4E7A2A0C}" name="DoW">
      <calculatedColumnFormula>TEXT(A2,"DDDD")</calculatedColumnFormula>
    </tableColumn>
    <tableColumn id="3" xr3:uid="{F862C341-08CC-4654-93E2-35F9FA7B84B8}" name="Total SvD calls"/>
    <tableColumn id="14" xr3:uid="{FE1DBFB1-70CF-4FD1-A661-D3434A83E8E9}" name="AHT (Min)" dataDxfId="2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microsoft.com/office/2007/relationships/slicer" Target="../slicers/slicer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70978-8FF8-4A29-8888-FF2BFFC07FC8}">
  <sheetPr codeName="Sheet5">
    <pageSetUpPr autoPageBreaks="0"/>
  </sheetPr>
  <dimension ref="B1:K12"/>
  <sheetViews>
    <sheetView showGridLines="0" tabSelected="1" workbookViewId="0">
      <pane xSplit="4" ySplit="8" topLeftCell="E9" activePane="bottomRight" state="frozen"/>
      <selection pane="topRight" activeCell="E1" sqref="E1"/>
      <selection pane="bottomLeft" activeCell="A9" sqref="A9"/>
      <selection pane="bottomRight" activeCell="B8" sqref="B8"/>
    </sheetView>
  </sheetViews>
  <sheetFormatPr defaultRowHeight="15" outlineLevelRow="1" outlineLevelCol="1" x14ac:dyDescent="0.25"/>
  <cols>
    <col min="1" max="1" width="1.28515625" customWidth="1"/>
    <col min="2" max="2" width="35.7109375" bestFit="1" customWidth="1"/>
    <col min="3" max="3" width="22.85546875" customWidth="1"/>
    <col min="4" max="4" width="22.85546875" style="18" customWidth="1" outlineLevel="1"/>
    <col min="5" max="8" width="20.28515625" customWidth="1" outlineLevel="1"/>
    <col min="9" max="9" width="22.28515625" customWidth="1" outlineLevel="1"/>
    <col min="10" max="11" width="13.5703125" style="18" customWidth="1" outlineLevel="1"/>
  </cols>
  <sheetData>
    <row r="1" spans="2:11" s="18" customFormat="1" ht="9.75" customHeight="1" thickBot="1" x14ac:dyDescent="0.3"/>
    <row r="2" spans="2:11" s="18" customFormat="1" ht="27" customHeight="1" thickBot="1" x14ac:dyDescent="0.3">
      <c r="B2" s="58" t="s">
        <v>163</v>
      </c>
      <c r="C2" s="55" t="s">
        <v>153</v>
      </c>
      <c r="D2" s="55" t="s">
        <v>154</v>
      </c>
      <c r="E2" s="58" t="s">
        <v>197</v>
      </c>
      <c r="F2" s="58" t="s">
        <v>198</v>
      </c>
      <c r="G2" s="58" t="s">
        <v>199</v>
      </c>
      <c r="H2" s="58" t="s">
        <v>200</v>
      </c>
      <c r="I2" s="58" t="s">
        <v>107</v>
      </c>
      <c r="J2" s="58" t="s">
        <v>160</v>
      </c>
      <c r="K2" s="58" t="s">
        <v>161</v>
      </c>
    </row>
    <row r="3" spans="2:11" s="18" customFormat="1" ht="101.25" customHeight="1" outlineLevel="1" thickBot="1" x14ac:dyDescent="0.3">
      <c r="B3" s="62" t="s">
        <v>9600</v>
      </c>
      <c r="C3" s="62" t="s">
        <v>189</v>
      </c>
      <c r="D3" s="62" t="s">
        <v>190</v>
      </c>
      <c r="E3" s="62" t="s">
        <v>6861</v>
      </c>
      <c r="F3" s="62" t="s">
        <v>6862</v>
      </c>
      <c r="G3" s="62" t="s">
        <v>6863</v>
      </c>
      <c r="H3" s="62" t="s">
        <v>6864</v>
      </c>
      <c r="I3" s="62" t="s">
        <v>6865</v>
      </c>
      <c r="J3" s="62" t="s">
        <v>9601</v>
      </c>
      <c r="K3" s="62" t="s">
        <v>9602</v>
      </c>
    </row>
    <row r="4" spans="2:11" s="18" customFormat="1" ht="27" customHeight="1" outlineLevel="1" thickBot="1" x14ac:dyDescent="0.3">
      <c r="B4" s="59"/>
      <c r="C4" s="110">
        <v>44264</v>
      </c>
      <c r="D4" s="61" t="s">
        <v>151</v>
      </c>
      <c r="E4" s="40"/>
      <c r="F4" s="40"/>
      <c r="G4" s="40"/>
      <c r="H4" s="40"/>
      <c r="I4" s="40"/>
      <c r="J4" s="40"/>
      <c r="K4" s="51"/>
    </row>
    <row r="5" spans="2:11" s="18" customFormat="1" ht="27" customHeight="1" outlineLevel="1" thickBot="1" x14ac:dyDescent="0.3">
      <c r="B5" s="59"/>
      <c r="C5" s="111"/>
      <c r="D5" s="43">
        <v>44256</v>
      </c>
      <c r="E5" s="40"/>
      <c r="F5" s="40"/>
      <c r="G5" s="40"/>
      <c r="H5" s="40"/>
      <c r="I5" s="40"/>
      <c r="J5" s="40"/>
      <c r="K5" s="51"/>
    </row>
    <row r="6" spans="2:11" s="18" customFormat="1" ht="27" customHeight="1" outlineLevel="1" thickBot="1" x14ac:dyDescent="0.3">
      <c r="B6" s="59"/>
      <c r="C6" s="111"/>
      <c r="D6" s="42" t="s">
        <v>152</v>
      </c>
      <c r="E6" s="40"/>
      <c r="F6" s="40"/>
      <c r="G6" s="40"/>
      <c r="H6" s="40"/>
      <c r="I6" s="40"/>
      <c r="J6" s="40"/>
      <c r="K6" s="51"/>
    </row>
    <row r="7" spans="2:11" s="18" customFormat="1" ht="27" customHeight="1" outlineLevel="1" thickBot="1" x14ac:dyDescent="0.3">
      <c r="B7" s="60"/>
      <c r="C7" s="112"/>
      <c r="D7" s="43">
        <v>44264</v>
      </c>
      <c r="E7" s="40"/>
      <c r="F7" s="40"/>
      <c r="G7" s="40"/>
      <c r="H7" s="40"/>
      <c r="I7" s="40"/>
      <c r="J7" s="40"/>
      <c r="K7" s="51"/>
    </row>
    <row r="8" spans="2:11" s="18" customFormat="1" ht="27" customHeight="1" thickBot="1" x14ac:dyDescent="0.3">
      <c r="B8" s="56"/>
      <c r="C8" s="56">
        <f>IF(C4="","",C4)</f>
        <v>44264</v>
      </c>
      <c r="D8" s="56" t="str">
        <f>IF(D7="","",CONCATENATE(TEXT(D5,"MM/DD/YYYY")," - ",TEXT(D7,"MM/DD/YYYY")))</f>
        <v>03/01/2021 - 03/09/2021</v>
      </c>
      <c r="E8" s="56" t="s">
        <v>6856</v>
      </c>
      <c r="F8" s="56" t="s">
        <v>6857</v>
      </c>
      <c r="G8" s="56" t="s">
        <v>6858</v>
      </c>
      <c r="H8" s="56" t="s">
        <v>6859</v>
      </c>
      <c r="I8" s="56" t="s">
        <v>6860</v>
      </c>
      <c r="J8" s="56"/>
      <c r="K8" s="56"/>
    </row>
    <row r="9" spans="2:11" s="18" customFormat="1" ht="27" customHeight="1" outlineLevel="1" x14ac:dyDescent="0.25">
      <c r="B9" s="53" t="s">
        <v>9599</v>
      </c>
      <c r="C9" s="50">
        <f>IFERROR(VLOOKUP($C$8,Table7[#All],3,FALSE),"0")</f>
        <v>10</v>
      </c>
      <c r="D9" s="50">
        <f>SUMIFS('TKT, Call, and ASA Heatmap'!$G$6:$MT$6,'TKT, Call, and ASA Heatmap'!$G$1:$MT$1,"&gt;="&amp;D5,'TKT, Call, and ASA Heatmap'!$G$1:$MT$1,"&lt;="&amp;D7)</f>
        <v>90</v>
      </c>
      <c r="E9" s="50">
        <f>'TKT, Call, and ASA Heatmap'!B6</f>
        <v>267</v>
      </c>
      <c r="F9" s="50">
        <f>'TKT, Call, and ASA Heatmap'!C6</f>
        <v>306</v>
      </c>
      <c r="G9" s="50">
        <f>'TKT, Call, and ASA Heatmap'!D6</f>
        <v>1540</v>
      </c>
      <c r="H9" s="50">
        <f>'TKT, Call, and ASA Heatmap'!E6</f>
        <v>1327</v>
      </c>
      <c r="I9" s="50">
        <f>'TKT, Call, and ASA Heatmap'!F6</f>
        <v>3440</v>
      </c>
      <c r="J9" s="50">
        <v>3440</v>
      </c>
      <c r="K9" s="52">
        <f>SUM(I9/J9)</f>
        <v>1</v>
      </c>
    </row>
    <row r="10" spans="2:11" ht="27" customHeight="1" x14ac:dyDescent="0.25">
      <c r="B10" s="49" t="s">
        <v>186</v>
      </c>
      <c r="C10" s="44">
        <f>IFERROR(VLOOKUP($C$8,Table5[#All],4,FALSE),"0")</f>
        <v>72</v>
      </c>
      <c r="D10" s="44">
        <f>SUMIFS('TKT, Call, and ASA Heatmap'!$G$7:$MT$7,'TKT, Call, and ASA Heatmap'!$G$1:$MT$1,"&gt;="&amp;D5,'TKT, Call, and ASA Heatmap'!$G$1:$MT$1,"&lt;="&amp;D7)</f>
        <v>334</v>
      </c>
      <c r="E10" s="44">
        <f>'TKT, Call, and ASA Heatmap'!B7</f>
        <v>1209</v>
      </c>
      <c r="F10" s="44">
        <f>'TKT, Call, and ASA Heatmap'!C7</f>
        <v>1269</v>
      </c>
      <c r="G10" s="44">
        <f>'TKT, Call, and ASA Heatmap'!D7</f>
        <v>5946</v>
      </c>
      <c r="H10" s="44">
        <f>'TKT, Call, and ASA Heatmap'!E7</f>
        <v>5390</v>
      </c>
      <c r="I10" s="44">
        <f>'TKT, Call, and ASA Heatmap'!F7</f>
        <v>13814</v>
      </c>
      <c r="J10" s="108"/>
      <c r="K10" s="109"/>
    </row>
    <row r="11" spans="2:11" ht="27" customHeight="1" x14ac:dyDescent="0.25">
      <c r="B11" s="54" t="s">
        <v>9598</v>
      </c>
      <c r="C11" s="46">
        <f>IFERROR(VLOOKUP($C$8,Table5[#All],5,FALSE),"0")</f>
        <v>23.21</v>
      </c>
      <c r="D11" s="48">
        <f>AVERAGEIFS('TKT, Call, and ASA Heatmap'!$G$8:$MT$8,'TKT, Call, and ASA Heatmap'!$G$1:$MT$1,"&gt;="&amp;D5,'TKT, Call, and ASA Heatmap'!$G$1:$MT$1,"&lt;="&amp;D7)</f>
        <v>19.083333333333332</v>
      </c>
      <c r="E11" s="47">
        <f>'TKT, Call, and ASA Heatmap'!B8</f>
        <v>19.330937500000001</v>
      </c>
      <c r="F11" s="47">
        <f>'TKT, Call, and ASA Heatmap'!C8</f>
        <v>18.809677419354834</v>
      </c>
      <c r="G11" s="47">
        <f>'TKT, Call, and ASA Heatmap'!D8</f>
        <v>19.839805194805212</v>
      </c>
      <c r="H11" s="47">
        <f>'TKT, Call, and ASA Heatmap'!E8</f>
        <v>19.582740740740739</v>
      </c>
      <c r="I11" s="47">
        <f>'TKT, Call, and ASA Heatmap'!F8</f>
        <v>19.60423295454547</v>
      </c>
      <c r="J11" s="108"/>
      <c r="K11" s="109"/>
    </row>
    <row r="12" spans="2:11" ht="27" customHeight="1" x14ac:dyDescent="0.25">
      <c r="B12" s="54" t="s">
        <v>108</v>
      </c>
      <c r="C12" s="45">
        <f>COUNTIFS(Tickets!$S$2:$S$500,"False",Tickets!$E$2:$E$500,$C$8)</f>
        <v>2</v>
      </c>
      <c r="D12" s="44">
        <f>SUMIFS('TKT, Call, and ASA Heatmap'!$G$9:$MT$9,'TKT, Call, and ASA Heatmap'!$G$1:$MT$1,"&gt;="&amp;D5,'TKT, Call, and ASA Heatmap'!$G$1:$MT$1,"&lt;="&amp;D7)</f>
        <v>15</v>
      </c>
      <c r="E12" s="44">
        <f>'TKT, Call, and ASA Heatmap'!B9</f>
        <v>41</v>
      </c>
      <c r="F12" s="44">
        <f>'TKT, Call, and ASA Heatmap'!C9</f>
        <v>47</v>
      </c>
      <c r="G12" s="44">
        <f>'TKT, Call, and ASA Heatmap'!D9</f>
        <v>211</v>
      </c>
      <c r="H12" s="44">
        <f>'TKT, Call, and ASA Heatmap'!E9</f>
        <v>190</v>
      </c>
      <c r="I12" s="44">
        <f>'TKT, Call, and ASA Heatmap'!F9</f>
        <v>489</v>
      </c>
      <c r="J12" s="108"/>
      <c r="K12" s="109"/>
    </row>
  </sheetData>
  <mergeCells count="2">
    <mergeCell ref="J10:K12"/>
    <mergeCell ref="C4:C7"/>
  </mergeCells>
  <conditionalFormatting sqref="K9">
    <cfRule type="dataBar" priority="1">
      <dataBar>
        <cfvo type="min"/>
        <cfvo type="max"/>
        <color rgb="FF63C384"/>
      </dataBar>
      <extLst>
        <ext xmlns:x14="http://schemas.microsoft.com/office/spreadsheetml/2009/9/main" uri="{B025F937-C7B1-47D3-B67F-A62EFF666E3E}">
          <x14:id>{3DA2A659-5A01-4C1D-9A91-4C078A9FDDDA}</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3DA2A659-5A01-4C1D-9A91-4C078A9FDDDA}">
            <x14:dataBar minLength="0" maxLength="100" gradient="0">
              <x14:cfvo type="autoMin"/>
              <x14:cfvo type="autoMax"/>
              <x14:negativeFillColor rgb="FFFF0000"/>
              <x14:axisColor rgb="FF000000"/>
            </x14:dataBar>
          </x14:cfRule>
          <xm:sqref>K9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FF6E-3404-46E7-9A8E-C785F835AD8D}">
  <sheetPr codeName="Sheet4">
    <pageSetUpPr autoPageBreaks="0"/>
  </sheetPr>
  <dimension ref="A1:MT9"/>
  <sheetViews>
    <sheetView showGridLines="0" zoomScale="80" zoomScaleNormal="80" workbookViewId="0">
      <selection activeCell="A2" sqref="A2"/>
    </sheetView>
  </sheetViews>
  <sheetFormatPr defaultColWidth="9.140625" defaultRowHeight="15" outlineLevelRow="1" outlineLevelCol="1" x14ac:dyDescent="0.25"/>
  <cols>
    <col min="1" max="1" width="66.5703125" style="8" customWidth="1"/>
    <col min="2" max="6" width="12.28515625" style="8" customWidth="1"/>
    <col min="7" max="7" width="8.7109375" style="2" customWidth="1" outlineLevel="1"/>
    <col min="8" max="8" width="8.7109375" style="6" customWidth="1" outlineLevel="1"/>
    <col min="9" max="18" width="8.7109375" style="7" customWidth="1" outlineLevel="1"/>
    <col min="19" max="24" width="9.140625" style="7" customWidth="1" outlineLevel="1"/>
    <col min="25" max="26" width="10.5703125" style="7" customWidth="1" outlineLevel="1"/>
    <col min="27" max="38" width="9.140625" style="7" customWidth="1" outlineLevel="1"/>
    <col min="39" max="39" width="9.140625" style="7" customWidth="1" outlineLevel="1" collapsed="1"/>
    <col min="40" max="69" width="9.140625" style="7" customWidth="1" outlineLevel="1"/>
    <col min="70" max="70" width="9.140625" style="7" customWidth="1" outlineLevel="1" collapsed="1"/>
    <col min="71" max="223" width="9.140625" style="7" customWidth="1" outlineLevel="1"/>
    <col min="224" max="224" width="9.140625" style="7" customWidth="1" outlineLevel="1" collapsed="1"/>
    <col min="225" max="347" width="9.140625" style="7" customWidth="1" outlineLevel="1"/>
    <col min="348" max="16384" width="9.140625" style="7"/>
  </cols>
  <sheetData>
    <row r="1" spans="1:358" ht="57" outlineLevel="1" thickBot="1" x14ac:dyDescent="0.3">
      <c r="G1" s="103">
        <f>DATE(YEAR(G3),MONTH(G3),DAY(G3))</f>
        <v>43913</v>
      </c>
      <c r="H1" s="103">
        <f>DATE(YEAR(H3),MONTH(H3),DAY(H3))</f>
        <v>43914</v>
      </c>
      <c r="I1" s="103">
        <f t="shared" ref="I1:BT1" si="0">DATE(YEAR(I3),MONTH(I3),DAY(I3))</f>
        <v>43915</v>
      </c>
      <c r="J1" s="103">
        <f t="shared" si="0"/>
        <v>43916</v>
      </c>
      <c r="K1" s="103">
        <f t="shared" si="0"/>
        <v>43917</v>
      </c>
      <c r="L1" s="103">
        <f t="shared" si="0"/>
        <v>43918</v>
      </c>
      <c r="M1" s="103">
        <f t="shared" si="0"/>
        <v>43919</v>
      </c>
      <c r="N1" s="103">
        <f t="shared" si="0"/>
        <v>43920</v>
      </c>
      <c r="O1" s="103">
        <f t="shared" si="0"/>
        <v>43921</v>
      </c>
      <c r="P1" s="103">
        <f t="shared" si="0"/>
        <v>43922</v>
      </c>
      <c r="Q1" s="103">
        <f t="shared" si="0"/>
        <v>43923</v>
      </c>
      <c r="R1" s="103">
        <f t="shared" si="0"/>
        <v>43924</v>
      </c>
      <c r="S1" s="103">
        <f t="shared" si="0"/>
        <v>43925</v>
      </c>
      <c r="T1" s="103">
        <f t="shared" si="0"/>
        <v>43926</v>
      </c>
      <c r="U1" s="103">
        <f t="shared" si="0"/>
        <v>43927</v>
      </c>
      <c r="V1" s="103">
        <f t="shared" si="0"/>
        <v>43928</v>
      </c>
      <c r="W1" s="103">
        <f t="shared" si="0"/>
        <v>43929</v>
      </c>
      <c r="X1" s="103">
        <f t="shared" si="0"/>
        <v>43930</v>
      </c>
      <c r="Y1" s="103">
        <f t="shared" si="0"/>
        <v>43931</v>
      </c>
      <c r="Z1" s="103">
        <f t="shared" si="0"/>
        <v>43932</v>
      </c>
      <c r="AA1" s="103">
        <f t="shared" si="0"/>
        <v>43933</v>
      </c>
      <c r="AB1" s="103">
        <f t="shared" si="0"/>
        <v>43934</v>
      </c>
      <c r="AC1" s="103">
        <f t="shared" si="0"/>
        <v>43935</v>
      </c>
      <c r="AD1" s="103">
        <f t="shared" si="0"/>
        <v>43936</v>
      </c>
      <c r="AE1" s="103">
        <f t="shared" si="0"/>
        <v>43937</v>
      </c>
      <c r="AF1" s="103">
        <f t="shared" si="0"/>
        <v>43938</v>
      </c>
      <c r="AG1" s="103">
        <f t="shared" si="0"/>
        <v>43939</v>
      </c>
      <c r="AH1" s="103">
        <f t="shared" si="0"/>
        <v>43940</v>
      </c>
      <c r="AI1" s="103">
        <f t="shared" si="0"/>
        <v>43941</v>
      </c>
      <c r="AJ1" s="103">
        <f t="shared" si="0"/>
        <v>43942</v>
      </c>
      <c r="AK1" s="103">
        <f t="shared" si="0"/>
        <v>43943</v>
      </c>
      <c r="AL1" s="103">
        <f t="shared" si="0"/>
        <v>43944</v>
      </c>
      <c r="AM1" s="103">
        <f t="shared" si="0"/>
        <v>43945</v>
      </c>
      <c r="AN1" s="103">
        <f t="shared" si="0"/>
        <v>43946</v>
      </c>
      <c r="AO1" s="103">
        <f t="shared" si="0"/>
        <v>43947</v>
      </c>
      <c r="AP1" s="103">
        <f t="shared" si="0"/>
        <v>43948</v>
      </c>
      <c r="AQ1" s="103">
        <f t="shared" si="0"/>
        <v>43949</v>
      </c>
      <c r="AR1" s="103">
        <f t="shared" si="0"/>
        <v>43950</v>
      </c>
      <c r="AS1" s="103">
        <f t="shared" si="0"/>
        <v>43951</v>
      </c>
      <c r="AT1" s="103">
        <f t="shared" si="0"/>
        <v>43952</v>
      </c>
      <c r="AU1" s="103">
        <f t="shared" si="0"/>
        <v>43953</v>
      </c>
      <c r="AV1" s="103">
        <f t="shared" si="0"/>
        <v>43954</v>
      </c>
      <c r="AW1" s="103">
        <f t="shared" si="0"/>
        <v>43955</v>
      </c>
      <c r="AX1" s="103">
        <f t="shared" si="0"/>
        <v>43956</v>
      </c>
      <c r="AY1" s="103">
        <f t="shared" si="0"/>
        <v>43957</v>
      </c>
      <c r="AZ1" s="103">
        <f t="shared" si="0"/>
        <v>43958</v>
      </c>
      <c r="BA1" s="103">
        <f t="shared" si="0"/>
        <v>43959</v>
      </c>
      <c r="BB1" s="103">
        <f t="shared" si="0"/>
        <v>43960</v>
      </c>
      <c r="BC1" s="103">
        <f t="shared" si="0"/>
        <v>43961</v>
      </c>
      <c r="BD1" s="103">
        <f t="shared" si="0"/>
        <v>43962</v>
      </c>
      <c r="BE1" s="103">
        <f t="shared" si="0"/>
        <v>43963</v>
      </c>
      <c r="BF1" s="103">
        <f t="shared" si="0"/>
        <v>43964</v>
      </c>
      <c r="BG1" s="103">
        <f t="shared" si="0"/>
        <v>43965</v>
      </c>
      <c r="BH1" s="103">
        <f t="shared" si="0"/>
        <v>43966</v>
      </c>
      <c r="BI1" s="103">
        <f t="shared" si="0"/>
        <v>43967</v>
      </c>
      <c r="BJ1" s="103">
        <f t="shared" si="0"/>
        <v>43968</v>
      </c>
      <c r="BK1" s="103">
        <f t="shared" si="0"/>
        <v>43969</v>
      </c>
      <c r="BL1" s="103">
        <f t="shared" si="0"/>
        <v>43970</v>
      </c>
      <c r="BM1" s="103">
        <f t="shared" si="0"/>
        <v>43971</v>
      </c>
      <c r="BN1" s="103">
        <f t="shared" si="0"/>
        <v>43972</v>
      </c>
      <c r="BO1" s="103">
        <f t="shared" si="0"/>
        <v>43973</v>
      </c>
      <c r="BP1" s="103">
        <f t="shared" si="0"/>
        <v>43974</v>
      </c>
      <c r="BQ1" s="103">
        <f t="shared" si="0"/>
        <v>43975</v>
      </c>
      <c r="BR1" s="103">
        <f t="shared" si="0"/>
        <v>43976</v>
      </c>
      <c r="BS1" s="103">
        <f t="shared" si="0"/>
        <v>43977</v>
      </c>
      <c r="BT1" s="103">
        <f t="shared" si="0"/>
        <v>43978</v>
      </c>
      <c r="BU1" s="103">
        <f t="shared" ref="BU1:EF1" si="1">DATE(YEAR(BU3),MONTH(BU3),DAY(BU3))</f>
        <v>43979</v>
      </c>
      <c r="BV1" s="103">
        <f t="shared" si="1"/>
        <v>43980</v>
      </c>
      <c r="BW1" s="103">
        <f t="shared" si="1"/>
        <v>43981</v>
      </c>
      <c r="BX1" s="103">
        <f t="shared" si="1"/>
        <v>43982</v>
      </c>
      <c r="BY1" s="103">
        <f t="shared" si="1"/>
        <v>43983</v>
      </c>
      <c r="BZ1" s="103">
        <f t="shared" si="1"/>
        <v>43984</v>
      </c>
      <c r="CA1" s="103">
        <f t="shared" si="1"/>
        <v>43985</v>
      </c>
      <c r="CB1" s="103">
        <f t="shared" si="1"/>
        <v>43986</v>
      </c>
      <c r="CC1" s="103">
        <f t="shared" si="1"/>
        <v>43987</v>
      </c>
      <c r="CD1" s="103">
        <f t="shared" si="1"/>
        <v>43988</v>
      </c>
      <c r="CE1" s="103">
        <f t="shared" si="1"/>
        <v>43989</v>
      </c>
      <c r="CF1" s="103">
        <f t="shared" si="1"/>
        <v>43990</v>
      </c>
      <c r="CG1" s="103">
        <f t="shared" si="1"/>
        <v>43991</v>
      </c>
      <c r="CH1" s="103">
        <f t="shared" si="1"/>
        <v>43992</v>
      </c>
      <c r="CI1" s="103">
        <f t="shared" si="1"/>
        <v>43993</v>
      </c>
      <c r="CJ1" s="103">
        <f t="shared" si="1"/>
        <v>43994</v>
      </c>
      <c r="CK1" s="103">
        <f t="shared" si="1"/>
        <v>43995</v>
      </c>
      <c r="CL1" s="103">
        <f t="shared" si="1"/>
        <v>43996</v>
      </c>
      <c r="CM1" s="103">
        <f t="shared" si="1"/>
        <v>43997</v>
      </c>
      <c r="CN1" s="103">
        <f t="shared" si="1"/>
        <v>43998</v>
      </c>
      <c r="CO1" s="103">
        <f t="shared" si="1"/>
        <v>43999</v>
      </c>
      <c r="CP1" s="103">
        <f t="shared" si="1"/>
        <v>44000</v>
      </c>
      <c r="CQ1" s="103">
        <f t="shared" si="1"/>
        <v>44001</v>
      </c>
      <c r="CR1" s="103">
        <f t="shared" si="1"/>
        <v>44002</v>
      </c>
      <c r="CS1" s="103">
        <f t="shared" si="1"/>
        <v>44003</v>
      </c>
      <c r="CT1" s="103">
        <f t="shared" si="1"/>
        <v>44004</v>
      </c>
      <c r="CU1" s="103">
        <f t="shared" si="1"/>
        <v>44005</v>
      </c>
      <c r="CV1" s="103">
        <f t="shared" si="1"/>
        <v>44006</v>
      </c>
      <c r="CW1" s="103">
        <f t="shared" si="1"/>
        <v>44007</v>
      </c>
      <c r="CX1" s="103">
        <f t="shared" si="1"/>
        <v>44008</v>
      </c>
      <c r="CY1" s="103">
        <f t="shared" si="1"/>
        <v>44009</v>
      </c>
      <c r="CZ1" s="103">
        <f t="shared" si="1"/>
        <v>44010</v>
      </c>
      <c r="DA1" s="103">
        <f t="shared" si="1"/>
        <v>44011</v>
      </c>
      <c r="DB1" s="103">
        <f t="shared" si="1"/>
        <v>44012</v>
      </c>
      <c r="DC1" s="103">
        <f t="shared" si="1"/>
        <v>44013</v>
      </c>
      <c r="DD1" s="103">
        <f t="shared" si="1"/>
        <v>44014</v>
      </c>
      <c r="DE1" s="103">
        <f t="shared" si="1"/>
        <v>44015</v>
      </c>
      <c r="DF1" s="103">
        <f t="shared" si="1"/>
        <v>44016</v>
      </c>
      <c r="DG1" s="103">
        <f t="shared" si="1"/>
        <v>44017</v>
      </c>
      <c r="DH1" s="103">
        <f t="shared" si="1"/>
        <v>44018</v>
      </c>
      <c r="DI1" s="103">
        <f t="shared" si="1"/>
        <v>44019</v>
      </c>
      <c r="DJ1" s="103">
        <f t="shared" si="1"/>
        <v>44020</v>
      </c>
      <c r="DK1" s="103">
        <f t="shared" si="1"/>
        <v>44021</v>
      </c>
      <c r="DL1" s="103">
        <f t="shared" si="1"/>
        <v>44022</v>
      </c>
      <c r="DM1" s="103">
        <f t="shared" si="1"/>
        <v>44023</v>
      </c>
      <c r="DN1" s="103">
        <f t="shared" si="1"/>
        <v>44024</v>
      </c>
      <c r="DO1" s="103">
        <f t="shared" si="1"/>
        <v>44025</v>
      </c>
      <c r="DP1" s="103">
        <f t="shared" si="1"/>
        <v>44026</v>
      </c>
      <c r="DQ1" s="103">
        <f t="shared" si="1"/>
        <v>44027</v>
      </c>
      <c r="DR1" s="103">
        <f t="shared" si="1"/>
        <v>44028</v>
      </c>
      <c r="DS1" s="103">
        <f t="shared" si="1"/>
        <v>44029</v>
      </c>
      <c r="DT1" s="103">
        <f t="shared" si="1"/>
        <v>44030</v>
      </c>
      <c r="DU1" s="103">
        <f t="shared" si="1"/>
        <v>44031</v>
      </c>
      <c r="DV1" s="103">
        <f t="shared" si="1"/>
        <v>44032</v>
      </c>
      <c r="DW1" s="103">
        <f t="shared" si="1"/>
        <v>44033</v>
      </c>
      <c r="DX1" s="103">
        <f t="shared" si="1"/>
        <v>44034</v>
      </c>
      <c r="DY1" s="103">
        <f t="shared" si="1"/>
        <v>44035</v>
      </c>
      <c r="DZ1" s="103">
        <f t="shared" si="1"/>
        <v>44036</v>
      </c>
      <c r="EA1" s="103">
        <f t="shared" si="1"/>
        <v>44037</v>
      </c>
      <c r="EB1" s="103">
        <f t="shared" si="1"/>
        <v>44038</v>
      </c>
      <c r="EC1" s="103">
        <f t="shared" si="1"/>
        <v>44039</v>
      </c>
      <c r="ED1" s="103">
        <f t="shared" si="1"/>
        <v>44040</v>
      </c>
      <c r="EE1" s="103">
        <f t="shared" si="1"/>
        <v>44041</v>
      </c>
      <c r="EF1" s="103">
        <f t="shared" si="1"/>
        <v>44042</v>
      </c>
      <c r="EG1" s="103">
        <f t="shared" ref="EG1:GR1" si="2">DATE(YEAR(EG3),MONTH(EG3),DAY(EG3))</f>
        <v>44043</v>
      </c>
      <c r="EH1" s="103">
        <f t="shared" si="2"/>
        <v>44044</v>
      </c>
      <c r="EI1" s="103">
        <f t="shared" si="2"/>
        <v>44045</v>
      </c>
      <c r="EJ1" s="103">
        <f t="shared" si="2"/>
        <v>44046</v>
      </c>
      <c r="EK1" s="103">
        <f t="shared" si="2"/>
        <v>44047</v>
      </c>
      <c r="EL1" s="103">
        <f t="shared" si="2"/>
        <v>44048</v>
      </c>
      <c r="EM1" s="103">
        <f t="shared" si="2"/>
        <v>44049</v>
      </c>
      <c r="EN1" s="103">
        <f t="shared" si="2"/>
        <v>44050</v>
      </c>
      <c r="EO1" s="103">
        <f t="shared" si="2"/>
        <v>44051</v>
      </c>
      <c r="EP1" s="103">
        <f t="shared" si="2"/>
        <v>44052</v>
      </c>
      <c r="EQ1" s="103">
        <f t="shared" si="2"/>
        <v>44053</v>
      </c>
      <c r="ER1" s="103">
        <f t="shared" si="2"/>
        <v>44054</v>
      </c>
      <c r="ES1" s="103">
        <f t="shared" si="2"/>
        <v>44055</v>
      </c>
      <c r="ET1" s="103">
        <f t="shared" si="2"/>
        <v>44056</v>
      </c>
      <c r="EU1" s="103">
        <f t="shared" si="2"/>
        <v>44057</v>
      </c>
      <c r="EV1" s="103">
        <f t="shared" si="2"/>
        <v>44058</v>
      </c>
      <c r="EW1" s="103">
        <f t="shared" si="2"/>
        <v>44059</v>
      </c>
      <c r="EX1" s="103">
        <f t="shared" si="2"/>
        <v>44060</v>
      </c>
      <c r="EY1" s="103">
        <f t="shared" si="2"/>
        <v>44061</v>
      </c>
      <c r="EZ1" s="103">
        <f t="shared" si="2"/>
        <v>44062</v>
      </c>
      <c r="FA1" s="103">
        <f t="shared" si="2"/>
        <v>44063</v>
      </c>
      <c r="FB1" s="103">
        <f t="shared" si="2"/>
        <v>44064</v>
      </c>
      <c r="FC1" s="103">
        <f t="shared" si="2"/>
        <v>44065</v>
      </c>
      <c r="FD1" s="103">
        <f t="shared" si="2"/>
        <v>44066</v>
      </c>
      <c r="FE1" s="103">
        <f t="shared" si="2"/>
        <v>44067</v>
      </c>
      <c r="FF1" s="103">
        <f t="shared" si="2"/>
        <v>44068</v>
      </c>
      <c r="FG1" s="103">
        <f t="shared" si="2"/>
        <v>44069</v>
      </c>
      <c r="FH1" s="103">
        <f t="shared" si="2"/>
        <v>44070</v>
      </c>
      <c r="FI1" s="103">
        <f t="shared" si="2"/>
        <v>44071</v>
      </c>
      <c r="FJ1" s="103">
        <f t="shared" si="2"/>
        <v>44072</v>
      </c>
      <c r="FK1" s="103">
        <f t="shared" si="2"/>
        <v>44073</v>
      </c>
      <c r="FL1" s="103">
        <f t="shared" si="2"/>
        <v>44074</v>
      </c>
      <c r="FM1" s="103">
        <f t="shared" si="2"/>
        <v>44075</v>
      </c>
      <c r="FN1" s="103">
        <f t="shared" si="2"/>
        <v>44076</v>
      </c>
      <c r="FO1" s="103">
        <f t="shared" si="2"/>
        <v>44077</v>
      </c>
      <c r="FP1" s="103">
        <f t="shared" si="2"/>
        <v>44078</v>
      </c>
      <c r="FQ1" s="103">
        <f t="shared" si="2"/>
        <v>44079</v>
      </c>
      <c r="FR1" s="103">
        <f t="shared" si="2"/>
        <v>44080</v>
      </c>
      <c r="FS1" s="103">
        <f t="shared" si="2"/>
        <v>44081</v>
      </c>
      <c r="FT1" s="103">
        <f t="shared" si="2"/>
        <v>44082</v>
      </c>
      <c r="FU1" s="103">
        <f t="shared" si="2"/>
        <v>44083</v>
      </c>
      <c r="FV1" s="103">
        <f t="shared" si="2"/>
        <v>44084</v>
      </c>
      <c r="FW1" s="103">
        <f t="shared" si="2"/>
        <v>44085</v>
      </c>
      <c r="FX1" s="103">
        <f t="shared" si="2"/>
        <v>44086</v>
      </c>
      <c r="FY1" s="103">
        <f t="shared" si="2"/>
        <v>44087</v>
      </c>
      <c r="FZ1" s="103">
        <f t="shared" si="2"/>
        <v>44088</v>
      </c>
      <c r="GA1" s="103">
        <f t="shared" si="2"/>
        <v>44089</v>
      </c>
      <c r="GB1" s="103">
        <f t="shared" si="2"/>
        <v>44090</v>
      </c>
      <c r="GC1" s="103">
        <f t="shared" si="2"/>
        <v>44091</v>
      </c>
      <c r="GD1" s="103">
        <f t="shared" si="2"/>
        <v>44092</v>
      </c>
      <c r="GE1" s="103">
        <f t="shared" si="2"/>
        <v>44093</v>
      </c>
      <c r="GF1" s="103">
        <f t="shared" si="2"/>
        <v>44094</v>
      </c>
      <c r="GG1" s="103">
        <f t="shared" si="2"/>
        <v>44095</v>
      </c>
      <c r="GH1" s="103">
        <f t="shared" si="2"/>
        <v>44096</v>
      </c>
      <c r="GI1" s="103">
        <f t="shared" si="2"/>
        <v>44097</v>
      </c>
      <c r="GJ1" s="103">
        <f t="shared" si="2"/>
        <v>44098</v>
      </c>
      <c r="GK1" s="103">
        <f t="shared" si="2"/>
        <v>44099</v>
      </c>
      <c r="GL1" s="103">
        <f t="shared" si="2"/>
        <v>44100</v>
      </c>
      <c r="GM1" s="103">
        <f t="shared" si="2"/>
        <v>44101</v>
      </c>
      <c r="GN1" s="103">
        <f t="shared" si="2"/>
        <v>44102</v>
      </c>
      <c r="GO1" s="103">
        <f t="shared" si="2"/>
        <v>44103</v>
      </c>
      <c r="GP1" s="103">
        <f t="shared" si="2"/>
        <v>44104</v>
      </c>
      <c r="GQ1" s="103">
        <f t="shared" si="2"/>
        <v>44105</v>
      </c>
      <c r="GR1" s="103">
        <f t="shared" si="2"/>
        <v>44106</v>
      </c>
      <c r="GS1" s="103">
        <f t="shared" ref="GS1:JD1" si="3">DATE(YEAR(GS3),MONTH(GS3),DAY(GS3))</f>
        <v>44107</v>
      </c>
      <c r="GT1" s="103">
        <f t="shared" si="3"/>
        <v>44108</v>
      </c>
      <c r="GU1" s="103">
        <f t="shared" si="3"/>
        <v>44109</v>
      </c>
      <c r="GV1" s="103">
        <f t="shared" si="3"/>
        <v>44110</v>
      </c>
      <c r="GW1" s="103">
        <f t="shared" si="3"/>
        <v>44111</v>
      </c>
      <c r="GX1" s="103">
        <f t="shared" si="3"/>
        <v>44112</v>
      </c>
      <c r="GY1" s="103">
        <f t="shared" si="3"/>
        <v>44113</v>
      </c>
      <c r="GZ1" s="103">
        <f t="shared" si="3"/>
        <v>44114</v>
      </c>
      <c r="HA1" s="103">
        <f t="shared" si="3"/>
        <v>44115</v>
      </c>
      <c r="HB1" s="103">
        <f t="shared" si="3"/>
        <v>44116</v>
      </c>
      <c r="HC1" s="103">
        <f t="shared" si="3"/>
        <v>44117</v>
      </c>
      <c r="HD1" s="103">
        <f t="shared" si="3"/>
        <v>44118</v>
      </c>
      <c r="HE1" s="103">
        <f t="shared" si="3"/>
        <v>44119</v>
      </c>
      <c r="HF1" s="103">
        <f t="shared" si="3"/>
        <v>44120</v>
      </c>
      <c r="HG1" s="103">
        <f t="shared" si="3"/>
        <v>44121</v>
      </c>
      <c r="HH1" s="103">
        <f t="shared" si="3"/>
        <v>44122</v>
      </c>
      <c r="HI1" s="103">
        <f t="shared" si="3"/>
        <v>44123</v>
      </c>
      <c r="HJ1" s="103">
        <f t="shared" si="3"/>
        <v>44124</v>
      </c>
      <c r="HK1" s="103">
        <f t="shared" si="3"/>
        <v>44125</v>
      </c>
      <c r="HL1" s="103">
        <f t="shared" si="3"/>
        <v>44126</v>
      </c>
      <c r="HM1" s="103">
        <f t="shared" si="3"/>
        <v>44127</v>
      </c>
      <c r="HN1" s="103">
        <f t="shared" si="3"/>
        <v>44128</v>
      </c>
      <c r="HO1" s="103">
        <f t="shared" si="3"/>
        <v>44129</v>
      </c>
      <c r="HP1" s="103">
        <f t="shared" si="3"/>
        <v>44130</v>
      </c>
      <c r="HQ1" s="103">
        <f t="shared" si="3"/>
        <v>44131</v>
      </c>
      <c r="HR1" s="103">
        <f t="shared" si="3"/>
        <v>44132</v>
      </c>
      <c r="HS1" s="103">
        <f t="shared" si="3"/>
        <v>44133</v>
      </c>
      <c r="HT1" s="103">
        <f t="shared" si="3"/>
        <v>44134</v>
      </c>
      <c r="HU1" s="103">
        <f t="shared" si="3"/>
        <v>44135</v>
      </c>
      <c r="HV1" s="103">
        <f t="shared" si="3"/>
        <v>44136</v>
      </c>
      <c r="HW1" s="103">
        <f t="shared" si="3"/>
        <v>44137</v>
      </c>
      <c r="HX1" s="103">
        <f t="shared" si="3"/>
        <v>44138</v>
      </c>
      <c r="HY1" s="103">
        <f t="shared" si="3"/>
        <v>44139</v>
      </c>
      <c r="HZ1" s="103">
        <f t="shared" si="3"/>
        <v>44140</v>
      </c>
      <c r="IA1" s="103">
        <f t="shared" si="3"/>
        <v>44141</v>
      </c>
      <c r="IB1" s="103">
        <f t="shared" si="3"/>
        <v>44142</v>
      </c>
      <c r="IC1" s="103">
        <f t="shared" si="3"/>
        <v>44143</v>
      </c>
      <c r="ID1" s="103">
        <f t="shared" si="3"/>
        <v>44144</v>
      </c>
      <c r="IE1" s="103">
        <f t="shared" si="3"/>
        <v>44145</v>
      </c>
      <c r="IF1" s="103">
        <f t="shared" si="3"/>
        <v>44146</v>
      </c>
      <c r="IG1" s="103">
        <f t="shared" si="3"/>
        <v>44147</v>
      </c>
      <c r="IH1" s="103">
        <f t="shared" si="3"/>
        <v>44148</v>
      </c>
      <c r="II1" s="103">
        <f t="shared" si="3"/>
        <v>44149</v>
      </c>
      <c r="IJ1" s="103">
        <f t="shared" si="3"/>
        <v>44150</v>
      </c>
      <c r="IK1" s="103">
        <f t="shared" si="3"/>
        <v>44151</v>
      </c>
      <c r="IL1" s="103">
        <f t="shared" si="3"/>
        <v>44152</v>
      </c>
      <c r="IM1" s="103">
        <f t="shared" si="3"/>
        <v>44153</v>
      </c>
      <c r="IN1" s="103">
        <f t="shared" si="3"/>
        <v>44154</v>
      </c>
      <c r="IO1" s="103">
        <f t="shared" si="3"/>
        <v>44155</v>
      </c>
      <c r="IP1" s="103">
        <f t="shared" si="3"/>
        <v>44156</v>
      </c>
      <c r="IQ1" s="103">
        <f t="shared" si="3"/>
        <v>44157</v>
      </c>
      <c r="IR1" s="103">
        <f t="shared" si="3"/>
        <v>44158</v>
      </c>
      <c r="IS1" s="103">
        <f t="shared" si="3"/>
        <v>44159</v>
      </c>
      <c r="IT1" s="103">
        <f t="shared" si="3"/>
        <v>44160</v>
      </c>
      <c r="IU1" s="103">
        <f t="shared" si="3"/>
        <v>44161</v>
      </c>
      <c r="IV1" s="103">
        <f t="shared" si="3"/>
        <v>44162</v>
      </c>
      <c r="IW1" s="103">
        <f t="shared" si="3"/>
        <v>44163</v>
      </c>
      <c r="IX1" s="103">
        <f t="shared" si="3"/>
        <v>44164</v>
      </c>
      <c r="IY1" s="103">
        <f t="shared" si="3"/>
        <v>44165</v>
      </c>
      <c r="IZ1" s="103">
        <f t="shared" si="3"/>
        <v>44166</v>
      </c>
      <c r="JA1" s="103">
        <f t="shared" si="3"/>
        <v>44167</v>
      </c>
      <c r="JB1" s="103">
        <f t="shared" si="3"/>
        <v>44168</v>
      </c>
      <c r="JC1" s="103">
        <f t="shared" si="3"/>
        <v>44169</v>
      </c>
      <c r="JD1" s="103">
        <f t="shared" si="3"/>
        <v>44170</v>
      </c>
      <c r="JE1" s="103">
        <f t="shared" ref="JE1:LP1" si="4">DATE(YEAR(JE3),MONTH(JE3),DAY(JE3))</f>
        <v>44171</v>
      </c>
      <c r="JF1" s="103">
        <f t="shared" si="4"/>
        <v>44172</v>
      </c>
      <c r="JG1" s="103">
        <f t="shared" si="4"/>
        <v>44173</v>
      </c>
      <c r="JH1" s="103">
        <f t="shared" si="4"/>
        <v>44174</v>
      </c>
      <c r="JI1" s="103">
        <f t="shared" si="4"/>
        <v>44175</v>
      </c>
      <c r="JJ1" s="103">
        <f t="shared" si="4"/>
        <v>44176</v>
      </c>
      <c r="JK1" s="103">
        <f t="shared" si="4"/>
        <v>44177</v>
      </c>
      <c r="JL1" s="103">
        <f t="shared" si="4"/>
        <v>44178</v>
      </c>
      <c r="JM1" s="103">
        <f t="shared" si="4"/>
        <v>44179</v>
      </c>
      <c r="JN1" s="103">
        <f t="shared" si="4"/>
        <v>44180</v>
      </c>
      <c r="JO1" s="103">
        <f t="shared" si="4"/>
        <v>44181</v>
      </c>
      <c r="JP1" s="103">
        <f t="shared" si="4"/>
        <v>44182</v>
      </c>
      <c r="JQ1" s="103">
        <f t="shared" si="4"/>
        <v>44183</v>
      </c>
      <c r="JR1" s="103">
        <f t="shared" si="4"/>
        <v>44184</v>
      </c>
      <c r="JS1" s="103">
        <f t="shared" si="4"/>
        <v>44185</v>
      </c>
      <c r="JT1" s="103">
        <f t="shared" si="4"/>
        <v>44186</v>
      </c>
      <c r="JU1" s="103">
        <f t="shared" si="4"/>
        <v>44187</v>
      </c>
      <c r="JV1" s="103">
        <f t="shared" si="4"/>
        <v>44188</v>
      </c>
      <c r="JW1" s="103">
        <f t="shared" si="4"/>
        <v>44189</v>
      </c>
      <c r="JX1" s="103">
        <f t="shared" si="4"/>
        <v>44190</v>
      </c>
      <c r="JY1" s="103">
        <f t="shared" si="4"/>
        <v>44191</v>
      </c>
      <c r="JZ1" s="103">
        <f t="shared" si="4"/>
        <v>44192</v>
      </c>
      <c r="KA1" s="103">
        <f t="shared" si="4"/>
        <v>44193</v>
      </c>
      <c r="KB1" s="103">
        <f t="shared" si="4"/>
        <v>44194</v>
      </c>
      <c r="KC1" s="103">
        <f t="shared" si="4"/>
        <v>44195</v>
      </c>
      <c r="KD1" s="103">
        <f t="shared" si="4"/>
        <v>44196</v>
      </c>
      <c r="KE1" s="103">
        <f t="shared" si="4"/>
        <v>44197</v>
      </c>
      <c r="KF1" s="103">
        <f t="shared" si="4"/>
        <v>44198</v>
      </c>
      <c r="KG1" s="103">
        <f t="shared" si="4"/>
        <v>44199</v>
      </c>
      <c r="KH1" s="103">
        <f t="shared" si="4"/>
        <v>44200</v>
      </c>
      <c r="KI1" s="103">
        <f t="shared" si="4"/>
        <v>44201</v>
      </c>
      <c r="KJ1" s="103">
        <f t="shared" si="4"/>
        <v>44202</v>
      </c>
      <c r="KK1" s="103">
        <f t="shared" si="4"/>
        <v>44203</v>
      </c>
      <c r="KL1" s="103">
        <f t="shared" si="4"/>
        <v>44204</v>
      </c>
      <c r="KM1" s="103">
        <f t="shared" si="4"/>
        <v>44205</v>
      </c>
      <c r="KN1" s="103">
        <f t="shared" si="4"/>
        <v>44206</v>
      </c>
      <c r="KO1" s="103">
        <f t="shared" si="4"/>
        <v>44207</v>
      </c>
      <c r="KP1" s="103">
        <f t="shared" si="4"/>
        <v>44208</v>
      </c>
      <c r="KQ1" s="103">
        <f t="shared" si="4"/>
        <v>44209</v>
      </c>
      <c r="KR1" s="103">
        <f t="shared" si="4"/>
        <v>44210</v>
      </c>
      <c r="KS1" s="103">
        <f t="shared" si="4"/>
        <v>44211</v>
      </c>
      <c r="KT1" s="103">
        <f t="shared" si="4"/>
        <v>44212</v>
      </c>
      <c r="KU1" s="103">
        <f t="shared" si="4"/>
        <v>44213</v>
      </c>
      <c r="KV1" s="103">
        <f t="shared" si="4"/>
        <v>44214</v>
      </c>
      <c r="KW1" s="103">
        <f t="shared" si="4"/>
        <v>44215</v>
      </c>
      <c r="KX1" s="103">
        <f t="shared" si="4"/>
        <v>44216</v>
      </c>
      <c r="KY1" s="103">
        <f t="shared" si="4"/>
        <v>44217</v>
      </c>
      <c r="KZ1" s="103">
        <f t="shared" si="4"/>
        <v>44218</v>
      </c>
      <c r="LA1" s="103">
        <f t="shared" si="4"/>
        <v>44219</v>
      </c>
      <c r="LB1" s="103">
        <f t="shared" si="4"/>
        <v>44220</v>
      </c>
      <c r="LC1" s="103">
        <f t="shared" si="4"/>
        <v>44221</v>
      </c>
      <c r="LD1" s="103">
        <f t="shared" si="4"/>
        <v>44222</v>
      </c>
      <c r="LE1" s="103">
        <f t="shared" si="4"/>
        <v>44223</v>
      </c>
      <c r="LF1" s="103">
        <f t="shared" si="4"/>
        <v>44224</v>
      </c>
      <c r="LG1" s="103">
        <f t="shared" si="4"/>
        <v>44225</v>
      </c>
      <c r="LH1" s="103">
        <f t="shared" si="4"/>
        <v>44226</v>
      </c>
      <c r="LI1" s="103">
        <f t="shared" si="4"/>
        <v>44227</v>
      </c>
      <c r="LJ1" s="103">
        <f t="shared" si="4"/>
        <v>44228</v>
      </c>
      <c r="LK1" s="103">
        <f t="shared" si="4"/>
        <v>44229</v>
      </c>
      <c r="LL1" s="103">
        <f t="shared" si="4"/>
        <v>44230</v>
      </c>
      <c r="LM1" s="103">
        <f t="shared" si="4"/>
        <v>44231</v>
      </c>
      <c r="LN1" s="103">
        <f t="shared" si="4"/>
        <v>44232</v>
      </c>
      <c r="LO1" s="103">
        <f t="shared" si="4"/>
        <v>44233</v>
      </c>
      <c r="LP1" s="103">
        <f t="shared" si="4"/>
        <v>44234</v>
      </c>
      <c r="LQ1" s="103">
        <f t="shared" ref="LQ1:MT1" si="5">DATE(YEAR(LQ3),MONTH(LQ3),DAY(LQ3))</f>
        <v>44235</v>
      </c>
      <c r="LR1" s="103">
        <f t="shared" si="5"/>
        <v>44236</v>
      </c>
      <c r="LS1" s="103">
        <f t="shared" si="5"/>
        <v>44237</v>
      </c>
      <c r="LT1" s="103">
        <f t="shared" si="5"/>
        <v>44238</v>
      </c>
      <c r="LU1" s="103">
        <f t="shared" si="5"/>
        <v>44239</v>
      </c>
      <c r="LV1" s="103">
        <f t="shared" si="5"/>
        <v>44240</v>
      </c>
      <c r="LW1" s="103">
        <f t="shared" si="5"/>
        <v>44241</v>
      </c>
      <c r="LX1" s="103">
        <f t="shared" si="5"/>
        <v>44242</v>
      </c>
      <c r="LY1" s="103">
        <f t="shared" si="5"/>
        <v>44243</v>
      </c>
      <c r="LZ1" s="103">
        <f t="shared" si="5"/>
        <v>44244</v>
      </c>
      <c r="MA1" s="103">
        <f t="shared" si="5"/>
        <v>44245</v>
      </c>
      <c r="MB1" s="103">
        <f t="shared" si="5"/>
        <v>44246</v>
      </c>
      <c r="MC1" s="103">
        <f t="shared" si="5"/>
        <v>44247</v>
      </c>
      <c r="MD1" s="103">
        <f t="shared" si="5"/>
        <v>44248</v>
      </c>
      <c r="ME1" s="103">
        <f t="shared" si="5"/>
        <v>44249</v>
      </c>
      <c r="MF1" s="103">
        <f t="shared" si="5"/>
        <v>44250</v>
      </c>
      <c r="MG1" s="103">
        <f t="shared" si="5"/>
        <v>44251</v>
      </c>
      <c r="MH1" s="103">
        <f t="shared" si="5"/>
        <v>44252</v>
      </c>
      <c r="MI1" s="103">
        <f t="shared" si="5"/>
        <v>44253</v>
      </c>
      <c r="MJ1" s="103">
        <f t="shared" si="5"/>
        <v>44254</v>
      </c>
      <c r="MK1" s="103">
        <f t="shared" si="5"/>
        <v>44255</v>
      </c>
      <c r="ML1" s="103">
        <f t="shared" si="5"/>
        <v>44256</v>
      </c>
      <c r="MM1" s="103">
        <f t="shared" si="5"/>
        <v>44257</v>
      </c>
      <c r="MN1" s="103">
        <f t="shared" si="5"/>
        <v>44258</v>
      </c>
      <c r="MO1" s="103">
        <f t="shared" si="5"/>
        <v>44259</v>
      </c>
      <c r="MP1" s="103">
        <f t="shared" si="5"/>
        <v>44260</v>
      </c>
      <c r="MQ1" s="103">
        <f t="shared" si="5"/>
        <v>44261</v>
      </c>
      <c r="MR1" s="103">
        <f t="shared" si="5"/>
        <v>44262</v>
      </c>
      <c r="MS1" s="103">
        <f t="shared" si="5"/>
        <v>44263</v>
      </c>
      <c r="MT1" s="103">
        <f t="shared" si="5"/>
        <v>44264</v>
      </c>
    </row>
    <row r="2" spans="1:358" s="9" customFormat="1" ht="19.5" thickBot="1" x14ac:dyDescent="0.3">
      <c r="A2" s="81"/>
      <c r="B2" s="116" t="s">
        <v>106</v>
      </c>
      <c r="C2" s="117"/>
      <c r="D2" s="117"/>
      <c r="E2" s="117"/>
      <c r="F2" s="118"/>
      <c r="G2" s="114" t="s">
        <v>197</v>
      </c>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5"/>
      <c r="AM2" s="113" t="s">
        <v>198</v>
      </c>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5"/>
      <c r="BR2" s="113" t="s">
        <v>199</v>
      </c>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5"/>
      <c r="HP2" s="113" t="s">
        <v>200</v>
      </c>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c r="IX2" s="114"/>
      <c r="IY2" s="114"/>
      <c r="IZ2" s="114"/>
      <c r="JA2" s="114"/>
      <c r="JB2" s="114"/>
      <c r="JC2" s="114"/>
      <c r="JD2" s="114"/>
      <c r="JE2" s="114"/>
      <c r="JF2" s="114"/>
      <c r="JG2" s="114"/>
      <c r="JH2" s="114"/>
      <c r="JI2" s="114"/>
      <c r="JJ2" s="114"/>
      <c r="JK2" s="114"/>
      <c r="JL2" s="114"/>
      <c r="JM2" s="114"/>
      <c r="JN2" s="114"/>
      <c r="JO2" s="114"/>
      <c r="JP2" s="114"/>
      <c r="JQ2" s="114"/>
      <c r="JR2" s="114"/>
      <c r="JS2" s="114"/>
      <c r="JT2" s="114"/>
      <c r="JU2" s="114"/>
      <c r="JV2" s="114"/>
      <c r="JW2" s="114"/>
      <c r="JX2" s="114"/>
      <c r="JY2" s="114"/>
      <c r="JZ2" s="114"/>
      <c r="KA2" s="114"/>
      <c r="KB2" s="114"/>
      <c r="KC2" s="114"/>
      <c r="KD2" s="114"/>
      <c r="KE2" s="114"/>
      <c r="KF2" s="114"/>
      <c r="KG2" s="114"/>
      <c r="KH2" s="114"/>
      <c r="KI2" s="114"/>
      <c r="KJ2" s="114"/>
      <c r="KK2" s="114"/>
      <c r="KL2" s="114"/>
      <c r="KM2" s="114"/>
      <c r="KN2" s="114"/>
      <c r="KO2" s="114"/>
      <c r="KP2" s="114"/>
      <c r="KQ2" s="114"/>
      <c r="KR2" s="114"/>
      <c r="KS2" s="114"/>
      <c r="KT2" s="114"/>
      <c r="KU2" s="114"/>
      <c r="KV2" s="114"/>
      <c r="KW2" s="114"/>
      <c r="KX2" s="114"/>
      <c r="KY2" s="114"/>
      <c r="KZ2" s="114"/>
      <c r="LA2" s="114"/>
      <c r="LB2" s="114"/>
      <c r="LC2" s="114"/>
      <c r="LD2" s="114"/>
      <c r="LE2" s="114"/>
      <c r="LF2" s="114"/>
      <c r="LG2" s="114"/>
      <c r="LH2" s="114"/>
      <c r="LI2" s="114"/>
      <c r="LJ2" s="114"/>
      <c r="LK2" s="114"/>
      <c r="LL2" s="114"/>
      <c r="LM2" s="114"/>
      <c r="LN2" s="114"/>
      <c r="LO2" s="114"/>
      <c r="LP2" s="114"/>
      <c r="LQ2" s="114"/>
      <c r="LR2" s="114"/>
      <c r="LS2" s="114"/>
      <c r="LT2" s="114"/>
      <c r="LU2" s="114"/>
      <c r="LV2" s="114"/>
      <c r="LW2" s="114"/>
      <c r="LX2" s="114"/>
      <c r="LY2" s="114"/>
      <c r="LZ2" s="114"/>
      <c r="MA2" s="114"/>
      <c r="MB2" s="114"/>
      <c r="MC2" s="114"/>
      <c r="MD2" s="114"/>
      <c r="ME2" s="114"/>
      <c r="MF2" s="114"/>
      <c r="MG2" s="114"/>
      <c r="MH2" s="114"/>
      <c r="MI2" s="114"/>
      <c r="MJ2" s="114"/>
      <c r="MK2" s="114"/>
      <c r="ML2" s="114"/>
      <c r="MM2" s="114"/>
      <c r="MN2" s="114"/>
      <c r="MO2" s="114"/>
      <c r="MP2" s="114"/>
      <c r="MQ2" s="114"/>
      <c r="MR2" s="114"/>
      <c r="MS2" s="114"/>
      <c r="MT2" s="115"/>
    </row>
    <row r="3" spans="1:358" s="10" customFormat="1" ht="113.25" customHeight="1" thickBot="1" x14ac:dyDescent="0.3">
      <c r="A3" s="84" t="s">
        <v>2</v>
      </c>
      <c r="B3" s="104" t="s">
        <v>197</v>
      </c>
      <c r="C3" s="85" t="s">
        <v>198</v>
      </c>
      <c r="D3" s="85" t="s">
        <v>199</v>
      </c>
      <c r="E3" s="85" t="s">
        <v>200</v>
      </c>
      <c r="F3" s="86" t="s">
        <v>107</v>
      </c>
      <c r="G3" s="41" t="s">
        <v>6866</v>
      </c>
      <c r="H3" s="41" t="s">
        <v>6867</v>
      </c>
      <c r="I3" s="41" t="s">
        <v>6868</v>
      </c>
      <c r="J3" s="41" t="s">
        <v>6869</v>
      </c>
      <c r="K3" s="41" t="s">
        <v>6870</v>
      </c>
      <c r="L3" s="41" t="s">
        <v>6871</v>
      </c>
      <c r="M3" s="41" t="s">
        <v>6872</v>
      </c>
      <c r="N3" s="41" t="s">
        <v>6873</v>
      </c>
      <c r="O3" s="41" t="s">
        <v>6874</v>
      </c>
      <c r="P3" s="41" t="s">
        <v>6875</v>
      </c>
      <c r="Q3" s="41" t="s">
        <v>6876</v>
      </c>
      <c r="R3" s="41" t="s">
        <v>6877</v>
      </c>
      <c r="S3" s="41" t="s">
        <v>6878</v>
      </c>
      <c r="T3" s="41" t="s">
        <v>6879</v>
      </c>
      <c r="U3" s="41" t="s">
        <v>6880</v>
      </c>
      <c r="V3" s="41" t="s">
        <v>6881</v>
      </c>
      <c r="W3" s="41" t="s">
        <v>6882</v>
      </c>
      <c r="X3" s="41" t="s">
        <v>6883</v>
      </c>
      <c r="Y3" s="41" t="s">
        <v>6884</v>
      </c>
      <c r="Z3" s="41" t="s">
        <v>6885</v>
      </c>
      <c r="AA3" s="41" t="s">
        <v>6886</v>
      </c>
      <c r="AB3" s="41" t="s">
        <v>6887</v>
      </c>
      <c r="AC3" s="41" t="s">
        <v>6888</v>
      </c>
      <c r="AD3" s="41" t="s">
        <v>6889</v>
      </c>
      <c r="AE3" s="41" t="s">
        <v>6890</v>
      </c>
      <c r="AF3" s="41" t="s">
        <v>6891</v>
      </c>
      <c r="AG3" s="41" t="s">
        <v>6892</v>
      </c>
      <c r="AH3" s="41" t="s">
        <v>6893</v>
      </c>
      <c r="AI3" s="41" t="s">
        <v>6894</v>
      </c>
      <c r="AJ3" s="41" t="s">
        <v>6895</v>
      </c>
      <c r="AK3" s="41" t="s">
        <v>6896</v>
      </c>
      <c r="AL3" s="102" t="s">
        <v>6897</v>
      </c>
      <c r="AM3" s="101" t="s">
        <v>6898</v>
      </c>
      <c r="AN3" s="41" t="s">
        <v>6899</v>
      </c>
      <c r="AO3" s="41" t="s">
        <v>6900</v>
      </c>
      <c r="AP3" s="41" t="s">
        <v>6901</v>
      </c>
      <c r="AQ3" s="41" t="s">
        <v>6902</v>
      </c>
      <c r="AR3" s="41" t="s">
        <v>6903</v>
      </c>
      <c r="AS3" s="41" t="s">
        <v>6904</v>
      </c>
      <c r="AT3" s="41" t="s">
        <v>6905</v>
      </c>
      <c r="AU3" s="41" t="s">
        <v>6906</v>
      </c>
      <c r="AV3" s="41" t="s">
        <v>6907</v>
      </c>
      <c r="AW3" s="41" t="s">
        <v>6908</v>
      </c>
      <c r="AX3" s="41" t="s">
        <v>6909</v>
      </c>
      <c r="AY3" s="41" t="s">
        <v>6910</v>
      </c>
      <c r="AZ3" s="41" t="s">
        <v>6911</v>
      </c>
      <c r="BA3" s="41" t="s">
        <v>6912</v>
      </c>
      <c r="BB3" s="41" t="s">
        <v>6913</v>
      </c>
      <c r="BC3" s="41" t="s">
        <v>6914</v>
      </c>
      <c r="BD3" s="41" t="s">
        <v>6915</v>
      </c>
      <c r="BE3" s="41" t="s">
        <v>6916</v>
      </c>
      <c r="BF3" s="41" t="s">
        <v>6917</v>
      </c>
      <c r="BG3" s="41" t="s">
        <v>6918</v>
      </c>
      <c r="BH3" s="41" t="s">
        <v>6919</v>
      </c>
      <c r="BI3" s="41" t="s">
        <v>6920</v>
      </c>
      <c r="BJ3" s="41" t="s">
        <v>6921</v>
      </c>
      <c r="BK3" s="41" t="s">
        <v>6922</v>
      </c>
      <c r="BL3" s="41" t="s">
        <v>6923</v>
      </c>
      <c r="BM3" s="41" t="s">
        <v>6924</v>
      </c>
      <c r="BN3" s="41" t="s">
        <v>6925</v>
      </c>
      <c r="BO3" s="41" t="s">
        <v>6926</v>
      </c>
      <c r="BP3" s="41" t="s">
        <v>6927</v>
      </c>
      <c r="BQ3" s="102" t="s">
        <v>6928</v>
      </c>
      <c r="BR3" s="101" t="s">
        <v>6929</v>
      </c>
      <c r="BS3" s="41" t="s">
        <v>6930</v>
      </c>
      <c r="BT3" s="41" t="s">
        <v>6931</v>
      </c>
      <c r="BU3" s="41" t="s">
        <v>6932</v>
      </c>
      <c r="BV3" s="41" t="s">
        <v>6933</v>
      </c>
      <c r="BW3" s="41" t="s">
        <v>6934</v>
      </c>
      <c r="BX3" s="41" t="s">
        <v>6935</v>
      </c>
      <c r="BY3" s="41" t="s">
        <v>6936</v>
      </c>
      <c r="BZ3" s="41" t="s">
        <v>6937</v>
      </c>
      <c r="CA3" s="41" t="s">
        <v>6938</v>
      </c>
      <c r="CB3" s="41" t="s">
        <v>6939</v>
      </c>
      <c r="CC3" s="41" t="s">
        <v>6940</v>
      </c>
      <c r="CD3" s="41" t="s">
        <v>6941</v>
      </c>
      <c r="CE3" s="41" t="s">
        <v>6942</v>
      </c>
      <c r="CF3" s="41" t="s">
        <v>6943</v>
      </c>
      <c r="CG3" s="41" t="s">
        <v>6944</v>
      </c>
      <c r="CH3" s="41" t="s">
        <v>6945</v>
      </c>
      <c r="CI3" s="41" t="s">
        <v>6946</v>
      </c>
      <c r="CJ3" s="41" t="s">
        <v>6947</v>
      </c>
      <c r="CK3" s="41" t="s">
        <v>6948</v>
      </c>
      <c r="CL3" s="41" t="s">
        <v>6949</v>
      </c>
      <c r="CM3" s="41" t="s">
        <v>6950</v>
      </c>
      <c r="CN3" s="41" t="s">
        <v>6951</v>
      </c>
      <c r="CO3" s="41" t="s">
        <v>6952</v>
      </c>
      <c r="CP3" s="41" t="s">
        <v>6953</v>
      </c>
      <c r="CQ3" s="41" t="s">
        <v>6954</v>
      </c>
      <c r="CR3" s="41" t="s">
        <v>6955</v>
      </c>
      <c r="CS3" s="41" t="s">
        <v>6956</v>
      </c>
      <c r="CT3" s="41" t="s">
        <v>6957</v>
      </c>
      <c r="CU3" s="41" t="s">
        <v>6958</v>
      </c>
      <c r="CV3" s="41" t="s">
        <v>6959</v>
      </c>
      <c r="CW3" s="41" t="s">
        <v>6960</v>
      </c>
      <c r="CX3" s="41" t="s">
        <v>6961</v>
      </c>
      <c r="CY3" s="41" t="s">
        <v>6962</v>
      </c>
      <c r="CZ3" s="41" t="s">
        <v>6963</v>
      </c>
      <c r="DA3" s="41" t="s">
        <v>6964</v>
      </c>
      <c r="DB3" s="41" t="s">
        <v>6965</v>
      </c>
      <c r="DC3" s="41" t="s">
        <v>6966</v>
      </c>
      <c r="DD3" s="41" t="s">
        <v>6967</v>
      </c>
      <c r="DE3" s="41" t="s">
        <v>6968</v>
      </c>
      <c r="DF3" s="41" t="s">
        <v>6969</v>
      </c>
      <c r="DG3" s="41" t="s">
        <v>6970</v>
      </c>
      <c r="DH3" s="41" t="s">
        <v>6971</v>
      </c>
      <c r="DI3" s="41" t="s">
        <v>6972</v>
      </c>
      <c r="DJ3" s="41" t="s">
        <v>6973</v>
      </c>
      <c r="DK3" s="41" t="s">
        <v>6974</v>
      </c>
      <c r="DL3" s="41" t="s">
        <v>6975</v>
      </c>
      <c r="DM3" s="41" t="s">
        <v>6976</v>
      </c>
      <c r="DN3" s="41" t="s">
        <v>6977</v>
      </c>
      <c r="DO3" s="41" t="s">
        <v>6978</v>
      </c>
      <c r="DP3" s="41" t="s">
        <v>6979</v>
      </c>
      <c r="DQ3" s="41" t="s">
        <v>6980</v>
      </c>
      <c r="DR3" s="41" t="s">
        <v>6981</v>
      </c>
      <c r="DS3" s="41" t="s">
        <v>6982</v>
      </c>
      <c r="DT3" s="41" t="s">
        <v>6983</v>
      </c>
      <c r="DU3" s="41" t="s">
        <v>6984</v>
      </c>
      <c r="DV3" s="41" t="s">
        <v>6985</v>
      </c>
      <c r="DW3" s="41" t="s">
        <v>6986</v>
      </c>
      <c r="DX3" s="41" t="s">
        <v>6987</v>
      </c>
      <c r="DY3" s="41" t="s">
        <v>6</v>
      </c>
      <c r="DZ3" s="41" t="s">
        <v>7</v>
      </c>
      <c r="EA3" s="41" t="s">
        <v>6988</v>
      </c>
      <c r="EB3" s="41" t="s">
        <v>6989</v>
      </c>
      <c r="EC3" s="41" t="s">
        <v>8</v>
      </c>
      <c r="ED3" s="41" t="s">
        <v>9</v>
      </c>
      <c r="EE3" s="41" t="s">
        <v>10</v>
      </c>
      <c r="EF3" s="41" t="s">
        <v>11</v>
      </c>
      <c r="EG3" s="41" t="s">
        <v>12</v>
      </c>
      <c r="EH3" s="41" t="s">
        <v>6990</v>
      </c>
      <c r="EI3" s="41" t="s">
        <v>6991</v>
      </c>
      <c r="EJ3" s="41" t="s">
        <v>13</v>
      </c>
      <c r="EK3" s="41" t="s">
        <v>14</v>
      </c>
      <c r="EL3" s="41" t="s">
        <v>15</v>
      </c>
      <c r="EM3" s="41" t="s">
        <v>16</v>
      </c>
      <c r="EN3" s="41" t="s">
        <v>17</v>
      </c>
      <c r="EO3" s="41" t="s">
        <v>6992</v>
      </c>
      <c r="EP3" s="41" t="s">
        <v>6993</v>
      </c>
      <c r="EQ3" s="41" t="s">
        <v>18</v>
      </c>
      <c r="ER3" s="41" t="s">
        <v>19</v>
      </c>
      <c r="ES3" s="41" t="s">
        <v>20</v>
      </c>
      <c r="ET3" s="41" t="s">
        <v>21</v>
      </c>
      <c r="EU3" s="41" t="s">
        <v>22</v>
      </c>
      <c r="EV3" s="41" t="s">
        <v>6994</v>
      </c>
      <c r="EW3" s="41" t="s">
        <v>6995</v>
      </c>
      <c r="EX3" s="41" t="s">
        <v>23</v>
      </c>
      <c r="EY3" s="41" t="s">
        <v>24</v>
      </c>
      <c r="EZ3" s="41" t="s">
        <v>25</v>
      </c>
      <c r="FA3" s="41" t="s">
        <v>26</v>
      </c>
      <c r="FB3" s="41" t="s">
        <v>27</v>
      </c>
      <c r="FC3" s="41" t="s">
        <v>6996</v>
      </c>
      <c r="FD3" s="41" t="s">
        <v>6997</v>
      </c>
      <c r="FE3" s="41" t="s">
        <v>28</v>
      </c>
      <c r="FF3" s="41" t="s">
        <v>29</v>
      </c>
      <c r="FG3" s="41" t="s">
        <v>30</v>
      </c>
      <c r="FH3" s="41" t="s">
        <v>31</v>
      </c>
      <c r="FI3" s="41" t="s">
        <v>32</v>
      </c>
      <c r="FJ3" s="41" t="s">
        <v>6998</v>
      </c>
      <c r="FK3" s="41" t="s">
        <v>6999</v>
      </c>
      <c r="FL3" s="41" t="s">
        <v>33</v>
      </c>
      <c r="FM3" s="41" t="s">
        <v>34</v>
      </c>
      <c r="FN3" s="41" t="s">
        <v>35</v>
      </c>
      <c r="FO3" s="41" t="s">
        <v>36</v>
      </c>
      <c r="FP3" s="41" t="s">
        <v>37</v>
      </c>
      <c r="FQ3" s="41" t="s">
        <v>7000</v>
      </c>
      <c r="FR3" s="41" t="s">
        <v>7001</v>
      </c>
      <c r="FS3" s="41" t="s">
        <v>7002</v>
      </c>
      <c r="FT3" s="41" t="s">
        <v>38</v>
      </c>
      <c r="FU3" s="41" t="s">
        <v>39</v>
      </c>
      <c r="FV3" s="41" t="s">
        <v>40</v>
      </c>
      <c r="FW3" s="41" t="s">
        <v>41</v>
      </c>
      <c r="FX3" s="41" t="s">
        <v>7003</v>
      </c>
      <c r="FY3" s="41" t="s">
        <v>7004</v>
      </c>
      <c r="FZ3" s="41" t="s">
        <v>42</v>
      </c>
      <c r="GA3" s="41" t="s">
        <v>43</v>
      </c>
      <c r="GB3" s="41" t="s">
        <v>44</v>
      </c>
      <c r="GC3" s="41" t="s">
        <v>45</v>
      </c>
      <c r="GD3" s="41" t="s">
        <v>46</v>
      </c>
      <c r="GE3" s="41" t="s">
        <v>7005</v>
      </c>
      <c r="GF3" s="41" t="s">
        <v>7006</v>
      </c>
      <c r="GG3" s="41" t="s">
        <v>47</v>
      </c>
      <c r="GH3" s="41" t="s">
        <v>48</v>
      </c>
      <c r="GI3" s="41" t="s">
        <v>49</v>
      </c>
      <c r="GJ3" s="41" t="s">
        <v>50</v>
      </c>
      <c r="GK3" s="41" t="s">
        <v>51</v>
      </c>
      <c r="GL3" s="41" t="s">
        <v>7007</v>
      </c>
      <c r="GM3" s="41" t="s">
        <v>7008</v>
      </c>
      <c r="GN3" s="41" t="s">
        <v>52</v>
      </c>
      <c r="GO3" s="41" t="s">
        <v>53</v>
      </c>
      <c r="GP3" s="41" t="s">
        <v>54</v>
      </c>
      <c r="GQ3" s="41" t="s">
        <v>55</v>
      </c>
      <c r="GR3" s="41" t="s">
        <v>56</v>
      </c>
      <c r="GS3" s="41" t="s">
        <v>7009</v>
      </c>
      <c r="GT3" s="41" t="s">
        <v>7010</v>
      </c>
      <c r="GU3" s="41" t="s">
        <v>57</v>
      </c>
      <c r="GV3" s="41" t="s">
        <v>58</v>
      </c>
      <c r="GW3" s="41" t="s">
        <v>59</v>
      </c>
      <c r="GX3" s="41" t="s">
        <v>60</v>
      </c>
      <c r="GY3" s="41" t="s">
        <v>61</v>
      </c>
      <c r="GZ3" s="41" t="s">
        <v>7011</v>
      </c>
      <c r="HA3" s="41" t="s">
        <v>7012</v>
      </c>
      <c r="HB3" s="41" t="s">
        <v>62</v>
      </c>
      <c r="HC3" s="41" t="s">
        <v>63</v>
      </c>
      <c r="HD3" s="41" t="s">
        <v>64</v>
      </c>
      <c r="HE3" s="41" t="s">
        <v>65</v>
      </c>
      <c r="HF3" s="41" t="s">
        <v>66</v>
      </c>
      <c r="HG3" s="41" t="s">
        <v>7013</v>
      </c>
      <c r="HH3" s="41" t="s">
        <v>7014</v>
      </c>
      <c r="HI3" s="41" t="s">
        <v>67</v>
      </c>
      <c r="HJ3" s="41" t="s">
        <v>68</v>
      </c>
      <c r="HK3" s="41" t="s">
        <v>69</v>
      </c>
      <c r="HL3" s="41" t="s">
        <v>70</v>
      </c>
      <c r="HM3" s="41" t="s">
        <v>71</v>
      </c>
      <c r="HN3" s="41" t="s">
        <v>7015</v>
      </c>
      <c r="HO3" s="102" t="s">
        <v>7016</v>
      </c>
      <c r="HP3" s="101" t="s">
        <v>72</v>
      </c>
      <c r="HQ3" s="41" t="s">
        <v>73</v>
      </c>
      <c r="HR3" s="41" t="s">
        <v>74</v>
      </c>
      <c r="HS3" s="41" t="s">
        <v>75</v>
      </c>
      <c r="HT3" s="41" t="s">
        <v>76</v>
      </c>
      <c r="HU3" s="41" t="s">
        <v>7017</v>
      </c>
      <c r="HV3" s="41" t="s">
        <v>7018</v>
      </c>
      <c r="HW3" s="41" t="s">
        <v>77</v>
      </c>
      <c r="HX3" s="41" t="s">
        <v>78</v>
      </c>
      <c r="HY3" s="41" t="s">
        <v>79</v>
      </c>
      <c r="HZ3" s="41" t="s">
        <v>80</v>
      </c>
      <c r="IA3" s="41" t="s">
        <v>81</v>
      </c>
      <c r="IB3" s="41" t="s">
        <v>7019</v>
      </c>
      <c r="IC3" s="41" t="s">
        <v>7020</v>
      </c>
      <c r="ID3" s="41" t="s">
        <v>82</v>
      </c>
      <c r="IE3" s="41" t="s">
        <v>83</v>
      </c>
      <c r="IF3" s="41" t="s">
        <v>7021</v>
      </c>
      <c r="IG3" s="41" t="s">
        <v>84</v>
      </c>
      <c r="IH3" s="41" t="s">
        <v>85</v>
      </c>
      <c r="II3" s="41" t="s">
        <v>7022</v>
      </c>
      <c r="IJ3" s="41" t="s">
        <v>7023</v>
      </c>
      <c r="IK3" s="41" t="s">
        <v>86</v>
      </c>
      <c r="IL3" s="41" t="s">
        <v>87</v>
      </c>
      <c r="IM3" s="41" t="s">
        <v>88</v>
      </c>
      <c r="IN3" s="41" t="s">
        <v>89</v>
      </c>
      <c r="IO3" s="41" t="s">
        <v>90</v>
      </c>
      <c r="IP3" s="41" t="s">
        <v>7024</v>
      </c>
      <c r="IQ3" s="41" t="s">
        <v>7025</v>
      </c>
      <c r="IR3" s="41" t="s">
        <v>91</v>
      </c>
      <c r="IS3" s="41" t="s">
        <v>92</v>
      </c>
      <c r="IT3" s="41" t="s">
        <v>93</v>
      </c>
      <c r="IU3" s="41" t="s">
        <v>7026</v>
      </c>
      <c r="IV3" s="41" t="s">
        <v>94</v>
      </c>
      <c r="IW3" s="41" t="s">
        <v>7027</v>
      </c>
      <c r="IX3" s="41" t="s">
        <v>7028</v>
      </c>
      <c r="IY3" s="41" t="s">
        <v>95</v>
      </c>
      <c r="IZ3" s="41" t="s">
        <v>96</v>
      </c>
      <c r="JA3" s="41" t="s">
        <v>97</v>
      </c>
      <c r="JB3" s="41" t="s">
        <v>98</v>
      </c>
      <c r="JC3" s="41" t="s">
        <v>99</v>
      </c>
      <c r="JD3" s="41" t="s">
        <v>7029</v>
      </c>
      <c r="JE3" s="41" t="s">
        <v>7030</v>
      </c>
      <c r="JF3" s="41" t="s">
        <v>100</v>
      </c>
      <c r="JG3" s="41" t="s">
        <v>101</v>
      </c>
      <c r="JH3" s="41" t="s">
        <v>102</v>
      </c>
      <c r="JI3" s="41" t="s">
        <v>103</v>
      </c>
      <c r="JJ3" s="41" t="s">
        <v>104</v>
      </c>
      <c r="JK3" s="41" t="s">
        <v>7031</v>
      </c>
      <c r="JL3" s="41" t="s">
        <v>7032</v>
      </c>
      <c r="JM3" s="41" t="s">
        <v>105</v>
      </c>
      <c r="JN3" s="41" t="s">
        <v>119</v>
      </c>
      <c r="JO3" s="41" t="s">
        <v>115</v>
      </c>
      <c r="JP3" s="41" t="s">
        <v>116</v>
      </c>
      <c r="JQ3" s="41" t="s">
        <v>117</v>
      </c>
      <c r="JR3" s="41" t="s">
        <v>7033</v>
      </c>
      <c r="JS3" s="41" t="s">
        <v>7034</v>
      </c>
      <c r="JT3" s="41" t="s">
        <v>118</v>
      </c>
      <c r="JU3" s="41" t="s">
        <v>120</v>
      </c>
      <c r="JV3" s="41" t="s">
        <v>121</v>
      </c>
      <c r="JW3" s="41" t="s">
        <v>122</v>
      </c>
      <c r="JX3" s="41" t="s">
        <v>123</v>
      </c>
      <c r="JY3" s="41" t="s">
        <v>7035</v>
      </c>
      <c r="JZ3" s="41" t="s">
        <v>7036</v>
      </c>
      <c r="KA3" s="41" t="s">
        <v>124</v>
      </c>
      <c r="KB3" s="41" t="s">
        <v>125</v>
      </c>
      <c r="KC3" s="41" t="s">
        <v>126</v>
      </c>
      <c r="KD3" s="41" t="s">
        <v>127</v>
      </c>
      <c r="KE3" s="41" t="s">
        <v>128</v>
      </c>
      <c r="KF3" s="41" t="s">
        <v>7037</v>
      </c>
      <c r="KG3" s="41" t="s">
        <v>7038</v>
      </c>
      <c r="KH3" s="41" t="s">
        <v>129</v>
      </c>
      <c r="KI3" s="41" t="s">
        <v>130</v>
      </c>
      <c r="KJ3" s="41" t="s">
        <v>131</v>
      </c>
      <c r="KK3" s="41" t="s">
        <v>132</v>
      </c>
      <c r="KL3" s="41" t="s">
        <v>133</v>
      </c>
      <c r="KM3" s="41" t="s">
        <v>7039</v>
      </c>
      <c r="KN3" s="41" t="s">
        <v>7040</v>
      </c>
      <c r="KO3" s="41" t="s">
        <v>134</v>
      </c>
      <c r="KP3" s="41" t="s">
        <v>135</v>
      </c>
      <c r="KQ3" s="41" t="s">
        <v>136</v>
      </c>
      <c r="KR3" s="41" t="s">
        <v>137</v>
      </c>
      <c r="KS3" s="41" t="s">
        <v>138</v>
      </c>
      <c r="KT3" s="41" t="s">
        <v>7041</v>
      </c>
      <c r="KU3" s="41" t="s">
        <v>7042</v>
      </c>
      <c r="KV3" s="41" t="s">
        <v>139</v>
      </c>
      <c r="KW3" s="41" t="s">
        <v>140</v>
      </c>
      <c r="KX3" s="41" t="s">
        <v>141</v>
      </c>
      <c r="KY3" s="41" t="s">
        <v>142</v>
      </c>
      <c r="KZ3" s="41" t="s">
        <v>143</v>
      </c>
      <c r="LA3" s="41" t="s">
        <v>7043</v>
      </c>
      <c r="LB3" s="41" t="s">
        <v>7044</v>
      </c>
      <c r="LC3" s="41" t="s">
        <v>144</v>
      </c>
      <c r="LD3" s="41" t="s">
        <v>147</v>
      </c>
      <c r="LE3" s="41" t="s">
        <v>148</v>
      </c>
      <c r="LF3" s="41" t="s">
        <v>150</v>
      </c>
      <c r="LG3" s="41" t="s">
        <v>155</v>
      </c>
      <c r="LH3" s="41" t="s">
        <v>7045</v>
      </c>
      <c r="LI3" s="41" t="s">
        <v>7046</v>
      </c>
      <c r="LJ3" s="41" t="s">
        <v>157</v>
      </c>
      <c r="LK3" s="41" t="s">
        <v>156</v>
      </c>
      <c r="LL3" s="41" t="s">
        <v>158</v>
      </c>
      <c r="LM3" s="41" t="s">
        <v>159</v>
      </c>
      <c r="LN3" s="41" t="s">
        <v>162</v>
      </c>
      <c r="LO3" s="41" t="s">
        <v>7047</v>
      </c>
      <c r="LP3" s="41" t="s">
        <v>7048</v>
      </c>
      <c r="LQ3" s="41" t="s">
        <v>164</v>
      </c>
      <c r="LR3" s="41" t="s">
        <v>165</v>
      </c>
      <c r="LS3" s="41" t="s">
        <v>166</v>
      </c>
      <c r="LT3" s="41" t="s">
        <v>167</v>
      </c>
      <c r="LU3" s="41" t="s">
        <v>168</v>
      </c>
      <c r="LV3" s="41" t="s">
        <v>7049</v>
      </c>
      <c r="LW3" s="41" t="s">
        <v>7050</v>
      </c>
      <c r="LX3" s="41" t="s">
        <v>169</v>
      </c>
      <c r="LY3" s="41" t="s">
        <v>170</v>
      </c>
      <c r="LZ3" s="41" t="s">
        <v>171</v>
      </c>
      <c r="MA3" s="41" t="s">
        <v>172</v>
      </c>
      <c r="MB3" s="41" t="s">
        <v>173</v>
      </c>
      <c r="MC3" s="41" t="s">
        <v>7051</v>
      </c>
      <c r="MD3" s="41" t="s">
        <v>7052</v>
      </c>
      <c r="ME3" s="41" t="s">
        <v>174</v>
      </c>
      <c r="MF3" s="41" t="s">
        <v>175</v>
      </c>
      <c r="MG3" s="41" t="s">
        <v>176</v>
      </c>
      <c r="MH3" s="41" t="s">
        <v>177</v>
      </c>
      <c r="MI3" s="41" t="s">
        <v>178</v>
      </c>
      <c r="MJ3" s="41" t="s">
        <v>7053</v>
      </c>
      <c r="MK3" s="41" t="s">
        <v>7054</v>
      </c>
      <c r="ML3" s="41" t="s">
        <v>179</v>
      </c>
      <c r="MM3" s="41" t="s">
        <v>180</v>
      </c>
      <c r="MN3" s="41" t="s">
        <v>181</v>
      </c>
      <c r="MO3" s="41" t="s">
        <v>182</v>
      </c>
      <c r="MP3" s="41" t="s">
        <v>183</v>
      </c>
      <c r="MQ3" s="41" t="s">
        <v>7055</v>
      </c>
      <c r="MR3" s="41" t="s">
        <v>7056</v>
      </c>
      <c r="MS3" s="41" t="s">
        <v>184</v>
      </c>
      <c r="MT3" s="102" t="s">
        <v>185</v>
      </c>
    </row>
    <row r="4" spans="1:358" x14ac:dyDescent="0.25">
      <c r="A4" s="82" t="s">
        <v>211</v>
      </c>
      <c r="B4" s="31">
        <f>SUM($G4:$AL4)</f>
        <v>35</v>
      </c>
      <c r="C4" s="32">
        <f>SUM($AM4:$BQ4)</f>
        <v>40</v>
      </c>
      <c r="D4" s="32">
        <f>SUM($BR4:$HO4)</f>
        <v>188</v>
      </c>
      <c r="E4" s="32">
        <f>SUM($HP4:$MT4)</f>
        <v>171</v>
      </c>
      <c r="F4" s="33">
        <f>SUM($G4:$MT4)</f>
        <v>434</v>
      </c>
      <c r="G4" s="32">
        <f>COUNTIFS(Tickets!$M$2:$M$500,"Yes",Tickets!$E$2:$E$500,G$1)</f>
        <v>1</v>
      </c>
      <c r="H4" s="32">
        <f>COUNTIFS(Tickets!$M$2:$M$500,"Yes",Tickets!$E$2:$E$500,H$1)</f>
        <v>0</v>
      </c>
      <c r="I4" s="32">
        <f>COUNTIFS(Tickets!$M$2:$M$500,"Yes",Tickets!$E$2:$E$500,I$1)</f>
        <v>2</v>
      </c>
      <c r="J4" s="32">
        <f>COUNTIFS(Tickets!$M$2:$M$500,"Yes",Tickets!$E$2:$E$500,J$1)</f>
        <v>1</v>
      </c>
      <c r="K4" s="32">
        <f>COUNTIFS(Tickets!$M$2:$M$500,"Yes",Tickets!$E$2:$E$500,K$1)</f>
        <v>2</v>
      </c>
      <c r="L4" s="32">
        <f>COUNTIFS(Tickets!$M$2:$M$500,"Yes",Tickets!$E$2:$E$500,L$1)</f>
        <v>1</v>
      </c>
      <c r="M4" s="32">
        <f>COUNTIFS(Tickets!$M$2:$M$500,"Yes",Tickets!$E$2:$E$500,M$1)</f>
        <v>0</v>
      </c>
      <c r="N4" s="32">
        <f>COUNTIFS(Tickets!$M$2:$M$500,"Yes",Tickets!$E$2:$E$500,N$1)</f>
        <v>0</v>
      </c>
      <c r="O4" s="32">
        <f>COUNTIFS(Tickets!$M$2:$M$500,"Yes",Tickets!$E$2:$E$500,O$1)</f>
        <v>1</v>
      </c>
      <c r="P4" s="32">
        <f>COUNTIFS(Tickets!$M$2:$M$500,"Yes",Tickets!$E$2:$E$500,P$1)</f>
        <v>1</v>
      </c>
      <c r="Q4" s="32">
        <f>COUNTIFS(Tickets!$M$2:$M$500,"Yes",Tickets!$E$2:$E$500,Q$1)</f>
        <v>1</v>
      </c>
      <c r="R4" s="32">
        <f>COUNTIFS(Tickets!$M$2:$M$500,"Yes",Tickets!$E$2:$E$500,R$1)</f>
        <v>0</v>
      </c>
      <c r="S4" s="32">
        <f>COUNTIFS(Tickets!$M$2:$M$500,"Yes",Tickets!$E$2:$E$500,S$1)</f>
        <v>2</v>
      </c>
      <c r="T4" s="32">
        <f>COUNTIFS(Tickets!$M$2:$M$500,"Yes",Tickets!$E$2:$E$500,T$1)</f>
        <v>0</v>
      </c>
      <c r="U4" s="32">
        <f>COUNTIFS(Tickets!$M$2:$M$500,"Yes",Tickets!$E$2:$E$500,U$1)</f>
        <v>1</v>
      </c>
      <c r="V4" s="32">
        <f>COUNTIFS(Tickets!$M$2:$M$500,"Yes",Tickets!$E$2:$E$500,V$1)</f>
        <v>2</v>
      </c>
      <c r="W4" s="32">
        <f>COUNTIFS(Tickets!$M$2:$M$500,"Yes",Tickets!$E$2:$E$500,W$1)</f>
        <v>1</v>
      </c>
      <c r="X4" s="32">
        <f>COUNTIFS(Tickets!$M$2:$M$500,"Yes",Tickets!$E$2:$E$500,X$1)</f>
        <v>1</v>
      </c>
      <c r="Y4" s="32">
        <f>COUNTIFS(Tickets!$M$2:$M$500,"Yes",Tickets!$E$2:$E$500,Y$1)</f>
        <v>2</v>
      </c>
      <c r="Z4" s="32">
        <f>COUNTIFS(Tickets!$M$2:$M$500,"Yes",Tickets!$E$2:$E$500,Z$1)</f>
        <v>3</v>
      </c>
      <c r="AA4" s="32">
        <f>COUNTIFS(Tickets!$M$2:$M$500,"Yes",Tickets!$E$2:$E$500,AA$1)</f>
        <v>1</v>
      </c>
      <c r="AB4" s="32">
        <f>COUNTIFS(Tickets!$M$2:$M$500,"Yes",Tickets!$E$2:$E$500,AB$1)</f>
        <v>1</v>
      </c>
      <c r="AC4" s="32">
        <f>COUNTIFS(Tickets!$M$2:$M$500,"Yes",Tickets!$E$2:$E$500,AC$1)</f>
        <v>2</v>
      </c>
      <c r="AD4" s="32">
        <f>COUNTIFS(Tickets!$M$2:$M$500,"Yes",Tickets!$E$2:$E$500,AD$1)</f>
        <v>0</v>
      </c>
      <c r="AE4" s="32">
        <f>COUNTIFS(Tickets!$M$2:$M$500,"Yes",Tickets!$E$2:$E$500,AE$1)</f>
        <v>1</v>
      </c>
      <c r="AF4" s="32">
        <f>COUNTIFS(Tickets!$M$2:$M$500,"Yes",Tickets!$E$2:$E$500,AF$1)</f>
        <v>1</v>
      </c>
      <c r="AG4" s="32">
        <f>COUNTIFS(Tickets!$M$2:$M$500,"Yes",Tickets!$E$2:$E$500,AG$1)</f>
        <v>0</v>
      </c>
      <c r="AH4" s="32">
        <f>COUNTIFS(Tickets!$M$2:$M$500,"Yes",Tickets!$E$2:$E$500,AH$1)</f>
        <v>2</v>
      </c>
      <c r="AI4" s="32">
        <f>COUNTIFS(Tickets!$M$2:$M$500,"Yes",Tickets!$E$2:$E$500,AI$1)</f>
        <v>0</v>
      </c>
      <c r="AJ4" s="32">
        <f>COUNTIFS(Tickets!$M$2:$M$500,"Yes",Tickets!$E$2:$E$500,AJ$1)</f>
        <v>4</v>
      </c>
      <c r="AK4" s="32">
        <f>COUNTIFS(Tickets!$M$2:$M$500,"Yes",Tickets!$E$2:$E$500,AK$1)</f>
        <v>0</v>
      </c>
      <c r="AL4" s="33">
        <f>COUNTIFS(Tickets!$M$2:$M$500,"Yes",Tickets!$E$2:$E$500,AL$1)</f>
        <v>1</v>
      </c>
      <c r="AM4" s="31">
        <f>COUNTIFS(Tickets!$M$2:$M$500,"Yes",Tickets!$E$2:$E$500,AM$1)</f>
        <v>1</v>
      </c>
      <c r="AN4" s="32">
        <f>COUNTIFS(Tickets!$M$2:$M$500,"Yes",Tickets!$E$2:$E$500,AN$1)</f>
        <v>0</v>
      </c>
      <c r="AO4" s="32">
        <f>COUNTIFS(Tickets!$M$2:$M$500,"Yes",Tickets!$E$2:$E$500,AO$1)</f>
        <v>1</v>
      </c>
      <c r="AP4" s="32">
        <f>COUNTIFS(Tickets!$M$2:$M$500,"Yes",Tickets!$E$2:$E$500,AP$1)</f>
        <v>2</v>
      </c>
      <c r="AQ4" s="32">
        <f>COUNTIFS(Tickets!$M$2:$M$500,"Yes",Tickets!$E$2:$E$500,AQ$1)</f>
        <v>3</v>
      </c>
      <c r="AR4" s="32">
        <f>COUNTIFS(Tickets!$M$2:$M$500,"Yes",Tickets!$E$2:$E$500,AR$1)</f>
        <v>0</v>
      </c>
      <c r="AS4" s="32">
        <f>COUNTIFS(Tickets!$M$2:$M$500,"Yes",Tickets!$E$2:$E$500,AS$1)</f>
        <v>3</v>
      </c>
      <c r="AT4" s="32">
        <f>COUNTIFS(Tickets!$M$2:$M$500,"Yes",Tickets!$E$2:$E$500,AT$1)</f>
        <v>1</v>
      </c>
      <c r="AU4" s="32">
        <f>COUNTIFS(Tickets!$M$2:$M$500,"Yes",Tickets!$E$2:$E$500,AU$1)</f>
        <v>1</v>
      </c>
      <c r="AV4" s="32">
        <f>COUNTIFS(Tickets!$M$2:$M$500,"Yes",Tickets!$E$2:$E$500,AV$1)</f>
        <v>2</v>
      </c>
      <c r="AW4" s="32">
        <f>COUNTIFS(Tickets!$M$2:$M$500,"Yes",Tickets!$E$2:$E$500,AW$1)</f>
        <v>0</v>
      </c>
      <c r="AX4" s="32">
        <f>COUNTIFS(Tickets!$M$2:$M$500,"Yes",Tickets!$E$2:$E$500,AX$1)</f>
        <v>3</v>
      </c>
      <c r="AY4" s="32">
        <f>COUNTIFS(Tickets!$M$2:$M$500,"Yes",Tickets!$E$2:$E$500,AY$1)</f>
        <v>2</v>
      </c>
      <c r="AZ4" s="32">
        <f>COUNTIFS(Tickets!$M$2:$M$500,"Yes",Tickets!$E$2:$E$500,AZ$1)</f>
        <v>2</v>
      </c>
      <c r="BA4" s="32">
        <f>COUNTIFS(Tickets!$M$2:$M$500,"Yes",Tickets!$E$2:$E$500,BA$1)</f>
        <v>1</v>
      </c>
      <c r="BB4" s="32">
        <f>COUNTIFS(Tickets!$M$2:$M$500,"Yes",Tickets!$E$2:$E$500,BB$1)</f>
        <v>2</v>
      </c>
      <c r="BC4" s="32">
        <f>COUNTIFS(Tickets!$M$2:$M$500,"Yes",Tickets!$E$2:$E$500,BC$1)</f>
        <v>1</v>
      </c>
      <c r="BD4" s="32">
        <f>COUNTIFS(Tickets!$M$2:$M$500,"Yes",Tickets!$E$2:$E$500,BD$1)</f>
        <v>2</v>
      </c>
      <c r="BE4" s="32">
        <f>COUNTIFS(Tickets!$M$2:$M$500,"Yes",Tickets!$E$2:$E$500,BE$1)</f>
        <v>1</v>
      </c>
      <c r="BF4" s="32">
        <f>COUNTIFS(Tickets!$M$2:$M$500,"Yes",Tickets!$E$2:$E$500,BF$1)</f>
        <v>1</v>
      </c>
      <c r="BG4" s="32">
        <f>COUNTIFS(Tickets!$M$2:$M$500,"Yes",Tickets!$E$2:$E$500,BG$1)</f>
        <v>1</v>
      </c>
      <c r="BH4" s="32">
        <f>COUNTIFS(Tickets!$M$2:$M$500,"Yes",Tickets!$E$2:$E$500,BH$1)</f>
        <v>0</v>
      </c>
      <c r="BI4" s="32">
        <f>COUNTIFS(Tickets!$M$2:$M$500,"Yes",Tickets!$E$2:$E$500,BI$1)</f>
        <v>1</v>
      </c>
      <c r="BJ4" s="32">
        <f>COUNTIFS(Tickets!$M$2:$M$500,"Yes",Tickets!$E$2:$E$500,BJ$1)</f>
        <v>1</v>
      </c>
      <c r="BK4" s="32">
        <f>COUNTIFS(Tickets!$M$2:$M$500,"Yes",Tickets!$E$2:$E$500,BK$1)</f>
        <v>0</v>
      </c>
      <c r="BL4" s="32">
        <f>COUNTIFS(Tickets!$M$2:$M$500,"Yes",Tickets!$E$2:$E$500,BL$1)</f>
        <v>3</v>
      </c>
      <c r="BM4" s="32">
        <f>COUNTIFS(Tickets!$M$2:$M$500,"Yes",Tickets!$E$2:$E$500,BM$1)</f>
        <v>1</v>
      </c>
      <c r="BN4" s="32">
        <f>COUNTIFS(Tickets!$M$2:$M$500,"Yes",Tickets!$E$2:$E$500,BN$1)</f>
        <v>0</v>
      </c>
      <c r="BO4" s="32">
        <f>COUNTIFS(Tickets!$M$2:$M$500,"Yes",Tickets!$E$2:$E$500,BO$1)</f>
        <v>1</v>
      </c>
      <c r="BP4" s="32">
        <f>COUNTIFS(Tickets!$M$2:$M$500,"Yes",Tickets!$E$2:$E$500,BP$1)</f>
        <v>1</v>
      </c>
      <c r="BQ4" s="33">
        <f>COUNTIFS(Tickets!$M$2:$M$500,"Yes",Tickets!$E$2:$E$500,BQ$1)</f>
        <v>2</v>
      </c>
      <c r="BR4" s="31">
        <f>COUNTIFS(Tickets!$M$2:$M$500,"Yes",Tickets!$E$2:$E$500,BR$1)</f>
        <v>3</v>
      </c>
      <c r="BS4" s="32">
        <f>COUNTIFS(Tickets!$M$2:$M$500,"Yes",Tickets!$E$2:$E$500,BS$1)</f>
        <v>0</v>
      </c>
      <c r="BT4" s="32">
        <f>COUNTIFS(Tickets!$M$2:$M$500,"Yes",Tickets!$E$2:$E$500,BT$1)</f>
        <v>2</v>
      </c>
      <c r="BU4" s="32">
        <f>COUNTIFS(Tickets!$M$2:$M$500,"Yes",Tickets!$E$2:$E$500,BU$1)</f>
        <v>1</v>
      </c>
      <c r="BV4" s="32">
        <f>COUNTIFS(Tickets!$M$2:$M$500,"Yes",Tickets!$E$2:$E$500,BV$1)</f>
        <v>3</v>
      </c>
      <c r="BW4" s="32">
        <f>COUNTIFS(Tickets!$M$2:$M$500,"Yes",Tickets!$E$2:$E$500,BW$1)</f>
        <v>0</v>
      </c>
      <c r="BX4" s="32">
        <f>COUNTIFS(Tickets!$M$2:$M$500,"Yes",Tickets!$E$2:$E$500,BX$1)</f>
        <v>1</v>
      </c>
      <c r="BY4" s="32">
        <f>COUNTIFS(Tickets!$M$2:$M$500,"Yes",Tickets!$E$2:$E$500,BY$1)</f>
        <v>3</v>
      </c>
      <c r="BZ4" s="32">
        <f>COUNTIFS(Tickets!$M$2:$M$500,"Yes",Tickets!$E$2:$E$500,BZ$1)</f>
        <v>1</v>
      </c>
      <c r="CA4" s="32">
        <f>COUNTIFS(Tickets!$M$2:$M$500,"Yes",Tickets!$E$2:$E$500,CA$1)</f>
        <v>3</v>
      </c>
      <c r="CB4" s="32">
        <f>COUNTIFS(Tickets!$M$2:$M$500,"Yes",Tickets!$E$2:$E$500,CB$1)</f>
        <v>0</v>
      </c>
      <c r="CC4" s="32">
        <f>COUNTIFS(Tickets!$M$2:$M$500,"Yes",Tickets!$E$2:$E$500,CC$1)</f>
        <v>1</v>
      </c>
      <c r="CD4" s="32">
        <f>COUNTIFS(Tickets!$M$2:$M$500,"Yes",Tickets!$E$2:$E$500,CD$1)</f>
        <v>0</v>
      </c>
      <c r="CE4" s="32">
        <f>COUNTIFS(Tickets!$M$2:$M$500,"Yes",Tickets!$E$2:$E$500,CE$1)</f>
        <v>0</v>
      </c>
      <c r="CF4" s="32">
        <f>COUNTIFS(Tickets!$M$2:$M$500,"Yes",Tickets!$E$2:$E$500,CF$1)</f>
        <v>2</v>
      </c>
      <c r="CG4" s="32">
        <f>COUNTIFS(Tickets!$M$2:$M$500,"Yes",Tickets!$E$2:$E$500,CG$1)</f>
        <v>2</v>
      </c>
      <c r="CH4" s="32">
        <f>COUNTIFS(Tickets!$M$2:$M$500,"Yes",Tickets!$E$2:$E$500,CH$1)</f>
        <v>2</v>
      </c>
      <c r="CI4" s="32">
        <f>COUNTIFS(Tickets!$M$2:$M$500,"Yes",Tickets!$E$2:$E$500,CI$1)</f>
        <v>0</v>
      </c>
      <c r="CJ4" s="32">
        <f>COUNTIFS(Tickets!$M$2:$M$500,"Yes",Tickets!$E$2:$E$500,CJ$1)</f>
        <v>1</v>
      </c>
      <c r="CK4" s="32">
        <f>COUNTIFS(Tickets!$M$2:$M$500,"Yes",Tickets!$E$2:$E$500,CK$1)</f>
        <v>3</v>
      </c>
      <c r="CL4" s="32">
        <f>COUNTIFS(Tickets!$M$2:$M$500,"Yes",Tickets!$E$2:$E$500,CL$1)</f>
        <v>3</v>
      </c>
      <c r="CM4" s="32">
        <f>COUNTIFS(Tickets!$M$2:$M$500,"Yes",Tickets!$E$2:$E$500,CM$1)</f>
        <v>1</v>
      </c>
      <c r="CN4" s="32">
        <f>COUNTIFS(Tickets!$M$2:$M$500,"Yes",Tickets!$E$2:$E$500,CN$1)</f>
        <v>2</v>
      </c>
      <c r="CO4" s="32">
        <f>COUNTIFS(Tickets!$M$2:$M$500,"Yes",Tickets!$E$2:$E$500,CO$1)</f>
        <v>2</v>
      </c>
      <c r="CP4" s="32">
        <f>COUNTIFS(Tickets!$M$2:$M$500,"Yes",Tickets!$E$2:$E$500,CP$1)</f>
        <v>1</v>
      </c>
      <c r="CQ4" s="32">
        <f>COUNTIFS(Tickets!$M$2:$M$500,"Yes",Tickets!$E$2:$E$500,CQ$1)</f>
        <v>1</v>
      </c>
      <c r="CR4" s="32">
        <f>COUNTIFS(Tickets!$M$2:$M$500,"Yes",Tickets!$E$2:$E$500,CR$1)</f>
        <v>2</v>
      </c>
      <c r="CS4" s="32">
        <f>COUNTIFS(Tickets!$M$2:$M$500,"Yes",Tickets!$E$2:$E$500,CS$1)</f>
        <v>1</v>
      </c>
      <c r="CT4" s="32">
        <f>COUNTIFS(Tickets!$M$2:$M$500,"Yes",Tickets!$E$2:$E$500,CT$1)</f>
        <v>2</v>
      </c>
      <c r="CU4" s="32">
        <f>COUNTIFS(Tickets!$M$2:$M$500,"Yes",Tickets!$E$2:$E$500,CU$1)</f>
        <v>0</v>
      </c>
      <c r="CV4" s="32">
        <f>COUNTIFS(Tickets!$M$2:$M$500,"Yes",Tickets!$E$2:$E$500,CV$1)</f>
        <v>2</v>
      </c>
      <c r="CW4" s="32">
        <f>COUNTIFS(Tickets!$M$2:$M$500,"Yes",Tickets!$E$2:$E$500,CW$1)</f>
        <v>1</v>
      </c>
      <c r="CX4" s="32">
        <f>COUNTIFS(Tickets!$M$2:$M$500,"Yes",Tickets!$E$2:$E$500,CX$1)</f>
        <v>0</v>
      </c>
      <c r="CY4" s="32">
        <f>COUNTIFS(Tickets!$M$2:$M$500,"Yes",Tickets!$E$2:$E$500,CY$1)</f>
        <v>2</v>
      </c>
      <c r="CZ4" s="32">
        <f>COUNTIFS(Tickets!$M$2:$M$500,"Yes",Tickets!$E$2:$E$500,CZ$1)</f>
        <v>0</v>
      </c>
      <c r="DA4" s="32">
        <f>COUNTIFS(Tickets!$M$2:$M$500,"Yes",Tickets!$E$2:$E$500,DA$1)</f>
        <v>0</v>
      </c>
      <c r="DB4" s="32">
        <f>COUNTIFS(Tickets!$M$2:$M$500,"Yes",Tickets!$E$2:$E$500,DB$1)</f>
        <v>1</v>
      </c>
      <c r="DC4" s="32">
        <f>COUNTIFS(Tickets!$M$2:$M$500,"Yes",Tickets!$E$2:$E$500,DC$1)</f>
        <v>1</v>
      </c>
      <c r="DD4" s="32">
        <f>COUNTIFS(Tickets!$M$2:$M$500,"Yes",Tickets!$E$2:$E$500,DD$1)</f>
        <v>1</v>
      </c>
      <c r="DE4" s="32">
        <f>COUNTIFS(Tickets!$M$2:$M$500,"Yes",Tickets!$E$2:$E$500,DE$1)</f>
        <v>1</v>
      </c>
      <c r="DF4" s="32">
        <f>COUNTIFS(Tickets!$M$2:$M$500,"Yes",Tickets!$E$2:$E$500,DF$1)</f>
        <v>0</v>
      </c>
      <c r="DG4" s="32">
        <f>COUNTIFS(Tickets!$M$2:$M$500,"Yes",Tickets!$E$2:$E$500,DG$1)</f>
        <v>2</v>
      </c>
      <c r="DH4" s="32">
        <f>COUNTIFS(Tickets!$M$2:$M$500,"Yes",Tickets!$E$2:$E$500,DH$1)</f>
        <v>1</v>
      </c>
      <c r="DI4" s="32">
        <f>COUNTIFS(Tickets!$M$2:$M$500,"Yes",Tickets!$E$2:$E$500,DI$1)</f>
        <v>2</v>
      </c>
      <c r="DJ4" s="32">
        <f>COUNTIFS(Tickets!$M$2:$M$500,"Yes",Tickets!$E$2:$E$500,DJ$1)</f>
        <v>3</v>
      </c>
      <c r="DK4" s="32">
        <f>COUNTIFS(Tickets!$M$2:$M$500,"Yes",Tickets!$E$2:$E$500,DK$1)</f>
        <v>2</v>
      </c>
      <c r="DL4" s="32">
        <f>COUNTIFS(Tickets!$M$2:$M$500,"Yes",Tickets!$E$2:$E$500,DL$1)</f>
        <v>0</v>
      </c>
      <c r="DM4" s="32">
        <f>COUNTIFS(Tickets!$M$2:$M$500,"Yes",Tickets!$E$2:$E$500,DM$1)</f>
        <v>3</v>
      </c>
      <c r="DN4" s="32">
        <f>COUNTIFS(Tickets!$M$2:$M$500,"Yes",Tickets!$E$2:$E$500,DN$1)</f>
        <v>1</v>
      </c>
      <c r="DO4" s="32">
        <f>COUNTIFS(Tickets!$M$2:$M$500,"Yes",Tickets!$E$2:$E$500,DO$1)</f>
        <v>3</v>
      </c>
      <c r="DP4" s="32">
        <f>COUNTIFS(Tickets!$M$2:$M$500,"Yes",Tickets!$E$2:$E$500,DP$1)</f>
        <v>1</v>
      </c>
      <c r="DQ4" s="32">
        <f>COUNTIFS(Tickets!$M$2:$M$500,"Yes",Tickets!$E$2:$E$500,DQ$1)</f>
        <v>2</v>
      </c>
      <c r="DR4" s="32">
        <f>COUNTIFS(Tickets!$M$2:$M$500,"Yes",Tickets!$E$2:$E$500,DR$1)</f>
        <v>2</v>
      </c>
      <c r="DS4" s="32">
        <f>COUNTIFS(Tickets!$M$2:$M$500,"Yes",Tickets!$E$2:$E$500,DS$1)</f>
        <v>2</v>
      </c>
      <c r="DT4" s="32">
        <f>COUNTIFS(Tickets!$M$2:$M$500,"Yes",Tickets!$E$2:$E$500,DT$1)</f>
        <v>1</v>
      </c>
      <c r="DU4" s="32">
        <f>COUNTIFS(Tickets!$M$2:$M$500,"Yes",Tickets!$E$2:$E$500,DU$1)</f>
        <v>2</v>
      </c>
      <c r="DV4" s="32">
        <f>COUNTIFS(Tickets!$M$2:$M$500,"Yes",Tickets!$E$2:$E$500,DV$1)</f>
        <v>1</v>
      </c>
      <c r="DW4" s="32">
        <f>COUNTIFS(Tickets!$M$2:$M$500,"Yes",Tickets!$E$2:$E$500,DW$1)</f>
        <v>2</v>
      </c>
      <c r="DX4" s="32">
        <f>COUNTIFS(Tickets!$M$2:$M$500,"Yes",Tickets!$E$2:$E$500,DX$1)</f>
        <v>1</v>
      </c>
      <c r="DY4" s="32">
        <f>COUNTIFS(Tickets!$M$2:$M$500,"Yes",Tickets!$E$2:$E$500,DY$1)</f>
        <v>0</v>
      </c>
      <c r="DZ4" s="32">
        <f>COUNTIFS(Tickets!$M$2:$M$500,"Yes",Tickets!$E$2:$E$500,DZ$1)</f>
        <v>0</v>
      </c>
      <c r="EA4" s="32">
        <f>COUNTIFS(Tickets!$M$2:$M$500,"Yes",Tickets!$E$2:$E$500,EA$1)</f>
        <v>0</v>
      </c>
      <c r="EB4" s="32">
        <f>COUNTIFS(Tickets!$M$2:$M$500,"Yes",Tickets!$E$2:$E$500,EB$1)</f>
        <v>1</v>
      </c>
      <c r="EC4" s="32">
        <f>COUNTIFS(Tickets!$M$2:$M$500,"Yes",Tickets!$E$2:$E$500,EC$1)</f>
        <v>2</v>
      </c>
      <c r="ED4" s="32">
        <f>COUNTIFS(Tickets!$M$2:$M$500,"Yes",Tickets!$E$2:$E$500,ED$1)</f>
        <v>2</v>
      </c>
      <c r="EE4" s="32">
        <f>COUNTIFS(Tickets!$M$2:$M$500,"Yes",Tickets!$E$2:$E$500,EE$1)</f>
        <v>0</v>
      </c>
      <c r="EF4" s="32">
        <f>COUNTIFS(Tickets!$M$2:$M$500,"Yes",Tickets!$E$2:$E$500,EF$1)</f>
        <v>0</v>
      </c>
      <c r="EG4" s="32">
        <f>COUNTIFS(Tickets!$M$2:$M$500,"Yes",Tickets!$E$2:$E$500,EG$1)</f>
        <v>1</v>
      </c>
      <c r="EH4" s="32">
        <f>COUNTIFS(Tickets!$M$2:$M$500,"Yes",Tickets!$E$2:$E$500,EH$1)</f>
        <v>0</v>
      </c>
      <c r="EI4" s="32">
        <f>COUNTIFS(Tickets!$M$2:$M$500,"Yes",Tickets!$E$2:$E$500,EI$1)</f>
        <v>1</v>
      </c>
      <c r="EJ4" s="32">
        <f>COUNTIFS(Tickets!$M$2:$M$500,"Yes",Tickets!$E$2:$E$500,EJ$1)</f>
        <v>0</v>
      </c>
      <c r="EK4" s="32">
        <f>COUNTIFS(Tickets!$M$2:$M$500,"Yes",Tickets!$E$2:$E$500,EK$1)</f>
        <v>0</v>
      </c>
      <c r="EL4" s="32">
        <f>COUNTIFS(Tickets!$M$2:$M$500,"Yes",Tickets!$E$2:$E$500,EL$1)</f>
        <v>1</v>
      </c>
      <c r="EM4" s="32">
        <f>COUNTIFS(Tickets!$M$2:$M$500,"Yes",Tickets!$E$2:$E$500,EM$1)</f>
        <v>0</v>
      </c>
      <c r="EN4" s="32">
        <f>COUNTIFS(Tickets!$M$2:$M$500,"Yes",Tickets!$E$2:$E$500,EN$1)</f>
        <v>0</v>
      </c>
      <c r="EO4" s="32">
        <f>COUNTIFS(Tickets!$M$2:$M$500,"Yes",Tickets!$E$2:$E$500,EO$1)</f>
        <v>2</v>
      </c>
      <c r="EP4" s="32">
        <f>COUNTIFS(Tickets!$M$2:$M$500,"Yes",Tickets!$E$2:$E$500,EP$1)</f>
        <v>1</v>
      </c>
      <c r="EQ4" s="32">
        <f>COUNTIFS(Tickets!$M$2:$M$500,"Yes",Tickets!$E$2:$E$500,EQ$1)</f>
        <v>0</v>
      </c>
      <c r="ER4" s="32">
        <f>COUNTIFS(Tickets!$M$2:$M$500,"Yes",Tickets!$E$2:$E$500,ER$1)</f>
        <v>1</v>
      </c>
      <c r="ES4" s="32">
        <f>COUNTIFS(Tickets!$M$2:$M$500,"Yes",Tickets!$E$2:$E$500,ES$1)</f>
        <v>1</v>
      </c>
      <c r="ET4" s="32">
        <f>COUNTIFS(Tickets!$M$2:$M$500,"Yes",Tickets!$E$2:$E$500,ET$1)</f>
        <v>0</v>
      </c>
      <c r="EU4" s="32">
        <f>COUNTIFS(Tickets!$M$2:$M$500,"Yes",Tickets!$E$2:$E$500,EU$1)</f>
        <v>1</v>
      </c>
      <c r="EV4" s="32">
        <f>COUNTIFS(Tickets!$M$2:$M$500,"Yes",Tickets!$E$2:$E$500,EV$1)</f>
        <v>1</v>
      </c>
      <c r="EW4" s="32">
        <f>COUNTIFS(Tickets!$M$2:$M$500,"Yes",Tickets!$E$2:$E$500,EW$1)</f>
        <v>2</v>
      </c>
      <c r="EX4" s="32">
        <f>COUNTIFS(Tickets!$M$2:$M$500,"Yes",Tickets!$E$2:$E$500,EX$1)</f>
        <v>3</v>
      </c>
      <c r="EY4" s="32">
        <f>COUNTIFS(Tickets!$M$2:$M$500,"Yes",Tickets!$E$2:$E$500,EY$1)</f>
        <v>2</v>
      </c>
      <c r="EZ4" s="32">
        <f>COUNTIFS(Tickets!$M$2:$M$500,"Yes",Tickets!$E$2:$E$500,EZ$1)</f>
        <v>0</v>
      </c>
      <c r="FA4" s="32">
        <f>COUNTIFS(Tickets!$M$2:$M$500,"Yes",Tickets!$E$2:$E$500,FA$1)</f>
        <v>3</v>
      </c>
      <c r="FB4" s="32">
        <f>COUNTIFS(Tickets!$M$2:$M$500,"Yes",Tickets!$E$2:$E$500,FB$1)</f>
        <v>1</v>
      </c>
      <c r="FC4" s="32">
        <f>COUNTIFS(Tickets!$M$2:$M$500,"Yes",Tickets!$E$2:$E$500,FC$1)</f>
        <v>3</v>
      </c>
      <c r="FD4" s="32">
        <f>COUNTIFS(Tickets!$M$2:$M$500,"Yes",Tickets!$E$2:$E$500,FD$1)</f>
        <v>0</v>
      </c>
      <c r="FE4" s="32">
        <f>COUNTIFS(Tickets!$M$2:$M$500,"Yes",Tickets!$E$2:$E$500,FE$1)</f>
        <v>2</v>
      </c>
      <c r="FF4" s="32">
        <f>COUNTIFS(Tickets!$M$2:$M$500,"Yes",Tickets!$E$2:$E$500,FF$1)</f>
        <v>2</v>
      </c>
      <c r="FG4" s="32">
        <f>COUNTIFS(Tickets!$M$2:$M$500,"Yes",Tickets!$E$2:$E$500,FG$1)</f>
        <v>1</v>
      </c>
      <c r="FH4" s="32">
        <f>COUNTIFS(Tickets!$M$2:$M$500,"Yes",Tickets!$E$2:$E$500,FH$1)</f>
        <v>1</v>
      </c>
      <c r="FI4" s="32">
        <f>COUNTIFS(Tickets!$M$2:$M$500,"Yes",Tickets!$E$2:$E$500,FI$1)</f>
        <v>1</v>
      </c>
      <c r="FJ4" s="32">
        <f>COUNTIFS(Tickets!$M$2:$M$500,"Yes",Tickets!$E$2:$E$500,FJ$1)</f>
        <v>2</v>
      </c>
      <c r="FK4" s="32">
        <f>COUNTIFS(Tickets!$M$2:$M$500,"Yes",Tickets!$E$2:$E$500,FK$1)</f>
        <v>1</v>
      </c>
      <c r="FL4" s="32">
        <f>COUNTIFS(Tickets!$M$2:$M$500,"Yes",Tickets!$E$2:$E$500,FL$1)</f>
        <v>0</v>
      </c>
      <c r="FM4" s="32">
        <f>COUNTIFS(Tickets!$M$2:$M$500,"Yes",Tickets!$E$2:$E$500,FM$1)</f>
        <v>0</v>
      </c>
      <c r="FN4" s="32">
        <f>COUNTIFS(Tickets!$M$2:$M$500,"Yes",Tickets!$E$2:$E$500,FN$1)</f>
        <v>1</v>
      </c>
      <c r="FO4" s="32">
        <f>COUNTIFS(Tickets!$M$2:$M$500,"Yes",Tickets!$E$2:$E$500,FO$1)</f>
        <v>2</v>
      </c>
      <c r="FP4" s="32">
        <f>COUNTIFS(Tickets!$M$2:$M$500,"Yes",Tickets!$E$2:$E$500,FP$1)</f>
        <v>0</v>
      </c>
      <c r="FQ4" s="32">
        <f>COUNTIFS(Tickets!$M$2:$M$500,"Yes",Tickets!$E$2:$E$500,FQ$1)</f>
        <v>0</v>
      </c>
      <c r="FR4" s="32">
        <f>COUNTIFS(Tickets!$M$2:$M$500,"Yes",Tickets!$E$2:$E$500,FR$1)</f>
        <v>0</v>
      </c>
      <c r="FS4" s="32">
        <f>COUNTIFS(Tickets!$M$2:$M$500,"Yes",Tickets!$E$2:$E$500,FS$1)</f>
        <v>2</v>
      </c>
      <c r="FT4" s="32">
        <f>COUNTIFS(Tickets!$M$2:$M$500,"Yes",Tickets!$E$2:$E$500,FT$1)</f>
        <v>1</v>
      </c>
      <c r="FU4" s="32">
        <f>COUNTIFS(Tickets!$M$2:$M$500,"Yes",Tickets!$E$2:$E$500,FU$1)</f>
        <v>2</v>
      </c>
      <c r="FV4" s="32">
        <f>COUNTIFS(Tickets!$M$2:$M$500,"Yes",Tickets!$E$2:$E$500,FV$1)</f>
        <v>1</v>
      </c>
      <c r="FW4" s="32">
        <f>COUNTIFS(Tickets!$M$2:$M$500,"Yes",Tickets!$E$2:$E$500,FW$1)</f>
        <v>2</v>
      </c>
      <c r="FX4" s="32">
        <f>COUNTIFS(Tickets!$M$2:$M$500,"Yes",Tickets!$E$2:$E$500,FX$1)</f>
        <v>0</v>
      </c>
      <c r="FY4" s="32">
        <f>COUNTIFS(Tickets!$M$2:$M$500,"Yes",Tickets!$E$2:$E$500,FY$1)</f>
        <v>0</v>
      </c>
      <c r="FZ4" s="32">
        <f>COUNTIFS(Tickets!$M$2:$M$500,"Yes",Tickets!$E$2:$E$500,FZ$1)</f>
        <v>2</v>
      </c>
      <c r="GA4" s="32">
        <f>COUNTIFS(Tickets!$M$2:$M$500,"Yes",Tickets!$E$2:$E$500,GA$1)</f>
        <v>0</v>
      </c>
      <c r="GB4" s="32">
        <f>COUNTIFS(Tickets!$M$2:$M$500,"Yes",Tickets!$E$2:$E$500,GB$1)</f>
        <v>1</v>
      </c>
      <c r="GC4" s="32">
        <f>COUNTIFS(Tickets!$M$2:$M$500,"Yes",Tickets!$E$2:$E$500,GC$1)</f>
        <v>1</v>
      </c>
      <c r="GD4" s="32">
        <f>COUNTIFS(Tickets!$M$2:$M$500,"Yes",Tickets!$E$2:$E$500,GD$1)</f>
        <v>0</v>
      </c>
      <c r="GE4" s="32">
        <f>COUNTIFS(Tickets!$M$2:$M$500,"Yes",Tickets!$E$2:$E$500,GE$1)</f>
        <v>1</v>
      </c>
      <c r="GF4" s="32">
        <f>COUNTIFS(Tickets!$M$2:$M$500,"Yes",Tickets!$E$2:$E$500,GF$1)</f>
        <v>1</v>
      </c>
      <c r="GG4" s="32">
        <f>COUNTIFS(Tickets!$M$2:$M$500,"Yes",Tickets!$E$2:$E$500,GG$1)</f>
        <v>2</v>
      </c>
      <c r="GH4" s="32">
        <f>COUNTIFS(Tickets!$M$2:$M$500,"Yes",Tickets!$E$2:$E$500,GH$1)</f>
        <v>2</v>
      </c>
      <c r="GI4" s="32">
        <f>COUNTIFS(Tickets!$M$2:$M$500,"Yes",Tickets!$E$2:$E$500,GI$1)</f>
        <v>0</v>
      </c>
      <c r="GJ4" s="32">
        <f>COUNTIFS(Tickets!$M$2:$M$500,"Yes",Tickets!$E$2:$E$500,GJ$1)</f>
        <v>2</v>
      </c>
      <c r="GK4" s="32">
        <f>COUNTIFS(Tickets!$M$2:$M$500,"Yes",Tickets!$E$2:$E$500,GK$1)</f>
        <v>0</v>
      </c>
      <c r="GL4" s="32">
        <f>COUNTIFS(Tickets!$M$2:$M$500,"Yes",Tickets!$E$2:$E$500,GL$1)</f>
        <v>0</v>
      </c>
      <c r="GM4" s="32">
        <f>COUNTIFS(Tickets!$M$2:$M$500,"Yes",Tickets!$E$2:$E$500,GM$1)</f>
        <v>3</v>
      </c>
      <c r="GN4" s="32">
        <f>COUNTIFS(Tickets!$M$2:$M$500,"Yes",Tickets!$E$2:$E$500,GN$1)</f>
        <v>4</v>
      </c>
      <c r="GO4" s="32">
        <f>COUNTIFS(Tickets!$M$2:$M$500,"Yes",Tickets!$E$2:$E$500,GO$1)</f>
        <v>3</v>
      </c>
      <c r="GP4" s="32">
        <f>COUNTIFS(Tickets!$M$2:$M$500,"Yes",Tickets!$E$2:$E$500,GP$1)</f>
        <v>2</v>
      </c>
      <c r="GQ4" s="32">
        <f>COUNTIFS(Tickets!$M$2:$M$500,"Yes",Tickets!$E$2:$E$500,GQ$1)</f>
        <v>0</v>
      </c>
      <c r="GR4" s="32">
        <f>COUNTIFS(Tickets!$M$2:$M$500,"Yes",Tickets!$E$2:$E$500,GR$1)</f>
        <v>2</v>
      </c>
      <c r="GS4" s="32">
        <f>COUNTIFS(Tickets!$M$2:$M$500,"Yes",Tickets!$E$2:$E$500,GS$1)</f>
        <v>0</v>
      </c>
      <c r="GT4" s="32">
        <f>COUNTIFS(Tickets!$M$2:$M$500,"Yes",Tickets!$E$2:$E$500,GT$1)</f>
        <v>1</v>
      </c>
      <c r="GU4" s="32">
        <f>COUNTIFS(Tickets!$M$2:$M$500,"Yes",Tickets!$E$2:$E$500,GU$1)</f>
        <v>0</v>
      </c>
      <c r="GV4" s="32">
        <f>COUNTIFS(Tickets!$M$2:$M$500,"Yes",Tickets!$E$2:$E$500,GV$1)</f>
        <v>1</v>
      </c>
      <c r="GW4" s="32">
        <f>COUNTIFS(Tickets!$M$2:$M$500,"Yes",Tickets!$E$2:$E$500,GW$1)</f>
        <v>1</v>
      </c>
      <c r="GX4" s="32">
        <f>COUNTIFS(Tickets!$M$2:$M$500,"Yes",Tickets!$E$2:$E$500,GX$1)</f>
        <v>2</v>
      </c>
      <c r="GY4" s="32">
        <f>COUNTIFS(Tickets!$M$2:$M$500,"Yes",Tickets!$E$2:$E$500,GY$1)</f>
        <v>2</v>
      </c>
      <c r="GZ4" s="32">
        <f>COUNTIFS(Tickets!$M$2:$M$500,"Yes",Tickets!$E$2:$E$500,GZ$1)</f>
        <v>0</v>
      </c>
      <c r="HA4" s="32">
        <f>COUNTIFS(Tickets!$M$2:$M$500,"Yes",Tickets!$E$2:$E$500,HA$1)</f>
        <v>1</v>
      </c>
      <c r="HB4" s="32">
        <f>COUNTIFS(Tickets!$M$2:$M$500,"Yes",Tickets!$E$2:$E$500,HB$1)</f>
        <v>0</v>
      </c>
      <c r="HC4" s="32">
        <f>COUNTIFS(Tickets!$M$2:$M$500,"Yes",Tickets!$E$2:$E$500,HC$1)</f>
        <v>0</v>
      </c>
      <c r="HD4" s="32">
        <f>COUNTIFS(Tickets!$M$2:$M$500,"Yes",Tickets!$E$2:$E$500,HD$1)</f>
        <v>1</v>
      </c>
      <c r="HE4" s="32">
        <f>COUNTIFS(Tickets!$M$2:$M$500,"Yes",Tickets!$E$2:$E$500,HE$1)</f>
        <v>2</v>
      </c>
      <c r="HF4" s="32">
        <f>COUNTIFS(Tickets!$M$2:$M$500,"Yes",Tickets!$E$2:$E$500,HF$1)</f>
        <v>2</v>
      </c>
      <c r="HG4" s="32">
        <f>COUNTIFS(Tickets!$M$2:$M$500,"Yes",Tickets!$E$2:$E$500,HG$1)</f>
        <v>2</v>
      </c>
      <c r="HH4" s="32">
        <f>COUNTIFS(Tickets!$M$2:$M$500,"Yes",Tickets!$E$2:$E$500,HH$1)</f>
        <v>2</v>
      </c>
      <c r="HI4" s="32">
        <f>COUNTIFS(Tickets!$M$2:$M$500,"Yes",Tickets!$E$2:$E$500,HI$1)</f>
        <v>4</v>
      </c>
      <c r="HJ4" s="32">
        <f>COUNTIFS(Tickets!$M$2:$M$500,"Yes",Tickets!$E$2:$E$500,HJ$1)</f>
        <v>2</v>
      </c>
      <c r="HK4" s="32">
        <f>COUNTIFS(Tickets!$M$2:$M$500,"Yes",Tickets!$E$2:$E$500,HK$1)</f>
        <v>0</v>
      </c>
      <c r="HL4" s="32">
        <f>COUNTIFS(Tickets!$M$2:$M$500,"Yes",Tickets!$E$2:$E$500,HL$1)</f>
        <v>1</v>
      </c>
      <c r="HM4" s="32">
        <f>COUNTIFS(Tickets!$M$2:$M$500,"Yes",Tickets!$E$2:$E$500,HM$1)</f>
        <v>2</v>
      </c>
      <c r="HN4" s="32">
        <f>COUNTIFS(Tickets!$M$2:$M$500,"Yes",Tickets!$E$2:$E$500,HN$1)</f>
        <v>2</v>
      </c>
      <c r="HO4" s="33">
        <f>COUNTIFS(Tickets!$M$2:$M$500,"Yes",Tickets!$E$2:$E$500,HO$1)</f>
        <v>1</v>
      </c>
      <c r="HP4" s="31">
        <f>COUNTIFS(Tickets!$M$2:$M$500,"Yes",Tickets!$E$2:$E$500,HP$1)</f>
        <v>2</v>
      </c>
      <c r="HQ4" s="32">
        <f>COUNTIFS(Tickets!$M$2:$M$500,"Yes",Tickets!$E$2:$E$500,HQ$1)</f>
        <v>2</v>
      </c>
      <c r="HR4" s="32">
        <f>COUNTIFS(Tickets!$M$2:$M$500,"Yes",Tickets!$E$2:$E$500,HR$1)</f>
        <v>1</v>
      </c>
      <c r="HS4" s="32">
        <f>COUNTIFS(Tickets!$M$2:$M$500,"Yes",Tickets!$E$2:$E$500,HS$1)</f>
        <v>3</v>
      </c>
      <c r="HT4" s="32">
        <f>COUNTIFS(Tickets!$M$2:$M$500,"Yes",Tickets!$E$2:$E$500,HT$1)</f>
        <v>2</v>
      </c>
      <c r="HU4" s="32">
        <f>COUNTIFS(Tickets!$M$2:$M$500,"Yes",Tickets!$E$2:$E$500,HU$1)</f>
        <v>1</v>
      </c>
      <c r="HV4" s="32">
        <f>COUNTIFS(Tickets!$M$2:$M$500,"Yes",Tickets!$E$2:$E$500,HV$1)</f>
        <v>1</v>
      </c>
      <c r="HW4" s="32">
        <f>COUNTIFS(Tickets!$M$2:$M$500,"Yes",Tickets!$E$2:$E$500,HW$1)</f>
        <v>0</v>
      </c>
      <c r="HX4" s="32">
        <f>COUNTIFS(Tickets!$M$2:$M$500,"Yes",Tickets!$E$2:$E$500,HX$1)</f>
        <v>2</v>
      </c>
      <c r="HY4" s="32">
        <f>COUNTIFS(Tickets!$M$2:$M$500,"Yes",Tickets!$E$2:$E$500,HY$1)</f>
        <v>1</v>
      </c>
      <c r="HZ4" s="32">
        <f>COUNTIFS(Tickets!$M$2:$M$500,"Yes",Tickets!$E$2:$E$500,HZ$1)</f>
        <v>0</v>
      </c>
      <c r="IA4" s="32">
        <f>COUNTIFS(Tickets!$M$2:$M$500,"Yes",Tickets!$E$2:$E$500,IA$1)</f>
        <v>0</v>
      </c>
      <c r="IB4" s="32">
        <f>COUNTIFS(Tickets!$M$2:$M$500,"Yes",Tickets!$E$2:$E$500,IB$1)</f>
        <v>0</v>
      </c>
      <c r="IC4" s="32">
        <f>COUNTIFS(Tickets!$M$2:$M$500,"Yes",Tickets!$E$2:$E$500,IC$1)</f>
        <v>2</v>
      </c>
      <c r="ID4" s="32">
        <f>COUNTIFS(Tickets!$M$2:$M$500,"Yes",Tickets!$E$2:$E$500,ID$1)</f>
        <v>1</v>
      </c>
      <c r="IE4" s="32">
        <f>COUNTIFS(Tickets!$M$2:$M$500,"Yes",Tickets!$E$2:$E$500,IE$1)</f>
        <v>0</v>
      </c>
      <c r="IF4" s="32">
        <f>COUNTIFS(Tickets!$M$2:$M$500,"Yes",Tickets!$E$2:$E$500,IF$1)</f>
        <v>1</v>
      </c>
      <c r="IG4" s="32">
        <f>COUNTIFS(Tickets!$M$2:$M$500,"Yes",Tickets!$E$2:$E$500,IG$1)</f>
        <v>0</v>
      </c>
      <c r="IH4" s="32">
        <f>COUNTIFS(Tickets!$M$2:$M$500,"Yes",Tickets!$E$2:$E$500,IH$1)</f>
        <v>1</v>
      </c>
      <c r="II4" s="32">
        <f>COUNTIFS(Tickets!$M$2:$M$500,"Yes",Tickets!$E$2:$E$500,II$1)</f>
        <v>0</v>
      </c>
      <c r="IJ4" s="32">
        <f>COUNTIFS(Tickets!$M$2:$M$500,"Yes",Tickets!$E$2:$E$500,IJ$1)</f>
        <v>0</v>
      </c>
      <c r="IK4" s="32">
        <f>COUNTIFS(Tickets!$M$2:$M$500,"Yes",Tickets!$E$2:$E$500,IK$1)</f>
        <v>0</v>
      </c>
      <c r="IL4" s="32">
        <f>COUNTIFS(Tickets!$M$2:$M$500,"Yes",Tickets!$E$2:$E$500,IL$1)</f>
        <v>1</v>
      </c>
      <c r="IM4" s="32">
        <f>COUNTIFS(Tickets!$M$2:$M$500,"Yes",Tickets!$E$2:$E$500,IM$1)</f>
        <v>1</v>
      </c>
      <c r="IN4" s="32">
        <f>COUNTIFS(Tickets!$M$2:$M$500,"Yes",Tickets!$E$2:$E$500,IN$1)</f>
        <v>0</v>
      </c>
      <c r="IO4" s="32">
        <f>COUNTIFS(Tickets!$M$2:$M$500,"Yes",Tickets!$E$2:$E$500,IO$1)</f>
        <v>1</v>
      </c>
      <c r="IP4" s="32">
        <f>COUNTIFS(Tickets!$M$2:$M$500,"Yes",Tickets!$E$2:$E$500,IP$1)</f>
        <v>1</v>
      </c>
      <c r="IQ4" s="32">
        <f>COUNTIFS(Tickets!$M$2:$M$500,"Yes",Tickets!$E$2:$E$500,IQ$1)</f>
        <v>2</v>
      </c>
      <c r="IR4" s="32">
        <f>COUNTIFS(Tickets!$M$2:$M$500,"Yes",Tickets!$E$2:$E$500,IR$1)</f>
        <v>4</v>
      </c>
      <c r="IS4" s="32">
        <f>COUNTIFS(Tickets!$M$2:$M$500,"Yes",Tickets!$E$2:$E$500,IS$1)</f>
        <v>4</v>
      </c>
      <c r="IT4" s="32">
        <f>COUNTIFS(Tickets!$M$2:$M$500,"Yes",Tickets!$E$2:$E$500,IT$1)</f>
        <v>1</v>
      </c>
      <c r="IU4" s="32">
        <f>COUNTIFS(Tickets!$M$2:$M$500,"Yes",Tickets!$E$2:$E$500,IU$1)</f>
        <v>4</v>
      </c>
      <c r="IV4" s="32">
        <f>COUNTIFS(Tickets!$M$2:$M$500,"Yes",Tickets!$E$2:$E$500,IV$1)</f>
        <v>3</v>
      </c>
      <c r="IW4" s="32">
        <f>COUNTIFS(Tickets!$M$2:$M$500,"Yes",Tickets!$E$2:$E$500,IW$1)</f>
        <v>1</v>
      </c>
      <c r="IX4" s="32">
        <f>COUNTIFS(Tickets!$M$2:$M$500,"Yes",Tickets!$E$2:$E$500,IX$1)</f>
        <v>1</v>
      </c>
      <c r="IY4" s="32">
        <f>COUNTIFS(Tickets!$M$2:$M$500,"Yes",Tickets!$E$2:$E$500,IY$1)</f>
        <v>2</v>
      </c>
      <c r="IZ4" s="32">
        <f>COUNTIFS(Tickets!$M$2:$M$500,"Yes",Tickets!$E$2:$E$500,IZ$1)</f>
        <v>2</v>
      </c>
      <c r="JA4" s="32">
        <f>COUNTIFS(Tickets!$M$2:$M$500,"Yes",Tickets!$E$2:$E$500,JA$1)</f>
        <v>1</v>
      </c>
      <c r="JB4" s="32">
        <f>COUNTIFS(Tickets!$M$2:$M$500,"Yes",Tickets!$E$2:$E$500,JB$1)</f>
        <v>1</v>
      </c>
      <c r="JC4" s="32">
        <f>COUNTIFS(Tickets!$M$2:$M$500,"Yes",Tickets!$E$2:$E$500,JC$1)</f>
        <v>2</v>
      </c>
      <c r="JD4" s="32">
        <f>COUNTIFS(Tickets!$M$2:$M$500,"Yes",Tickets!$E$2:$E$500,JD$1)</f>
        <v>3</v>
      </c>
      <c r="JE4" s="32">
        <f>COUNTIFS(Tickets!$M$2:$M$500,"Yes",Tickets!$E$2:$E$500,JE$1)</f>
        <v>2</v>
      </c>
      <c r="JF4" s="32">
        <f>COUNTIFS(Tickets!$M$2:$M$500,"Yes",Tickets!$E$2:$E$500,JF$1)</f>
        <v>2</v>
      </c>
      <c r="JG4" s="32">
        <f>COUNTIFS(Tickets!$M$2:$M$500,"Yes",Tickets!$E$2:$E$500,JG$1)</f>
        <v>1</v>
      </c>
      <c r="JH4" s="32">
        <f>COUNTIFS(Tickets!$M$2:$M$500,"Yes",Tickets!$E$2:$E$500,JH$1)</f>
        <v>0</v>
      </c>
      <c r="JI4" s="32">
        <f>COUNTIFS(Tickets!$M$2:$M$500,"Yes",Tickets!$E$2:$E$500,JI$1)</f>
        <v>1</v>
      </c>
      <c r="JJ4" s="32">
        <f>COUNTIFS(Tickets!$M$2:$M$500,"Yes",Tickets!$E$2:$E$500,JJ$1)</f>
        <v>2</v>
      </c>
      <c r="JK4" s="32">
        <f>COUNTIFS(Tickets!$M$2:$M$500,"Yes",Tickets!$E$2:$E$500,JK$1)</f>
        <v>3</v>
      </c>
      <c r="JL4" s="32">
        <f>COUNTIFS(Tickets!$M$2:$M$500,"Yes",Tickets!$E$2:$E$500,JL$1)</f>
        <v>0</v>
      </c>
      <c r="JM4" s="32">
        <f>COUNTIFS(Tickets!$M$2:$M$500,"Yes",Tickets!$E$2:$E$500,JM$1)</f>
        <v>0</v>
      </c>
      <c r="JN4" s="32">
        <f>COUNTIFS(Tickets!$M$2:$M$500,"Yes",Tickets!$E$2:$E$500,JN$1)</f>
        <v>1</v>
      </c>
      <c r="JO4" s="32">
        <f>COUNTIFS(Tickets!$M$2:$M$500,"Yes",Tickets!$E$2:$E$500,JO$1)</f>
        <v>1</v>
      </c>
      <c r="JP4" s="32">
        <f>COUNTIFS(Tickets!$M$2:$M$500,"Yes",Tickets!$E$2:$E$500,JP$1)</f>
        <v>2</v>
      </c>
      <c r="JQ4" s="32">
        <f>COUNTIFS(Tickets!$M$2:$M$500,"Yes",Tickets!$E$2:$E$500,JQ$1)</f>
        <v>0</v>
      </c>
      <c r="JR4" s="32">
        <f>COUNTIFS(Tickets!$M$2:$M$500,"Yes",Tickets!$E$2:$E$500,JR$1)</f>
        <v>1</v>
      </c>
      <c r="JS4" s="32">
        <f>COUNTIFS(Tickets!$M$2:$M$500,"Yes",Tickets!$E$2:$E$500,JS$1)</f>
        <v>0</v>
      </c>
      <c r="JT4" s="32">
        <f>COUNTIFS(Tickets!$M$2:$M$500,"Yes",Tickets!$E$2:$E$500,JT$1)</f>
        <v>0</v>
      </c>
      <c r="JU4" s="32">
        <f>COUNTIFS(Tickets!$M$2:$M$500,"Yes",Tickets!$E$2:$E$500,JU$1)</f>
        <v>3</v>
      </c>
      <c r="JV4" s="32">
        <f>COUNTIFS(Tickets!$M$2:$M$500,"Yes",Tickets!$E$2:$E$500,JV$1)</f>
        <v>0</v>
      </c>
      <c r="JW4" s="32">
        <f>COUNTIFS(Tickets!$M$2:$M$500,"Yes",Tickets!$E$2:$E$500,JW$1)</f>
        <v>3</v>
      </c>
      <c r="JX4" s="32">
        <f>COUNTIFS(Tickets!$M$2:$M$500,"Yes",Tickets!$E$2:$E$500,JX$1)</f>
        <v>1</v>
      </c>
      <c r="JY4" s="32">
        <f>COUNTIFS(Tickets!$M$2:$M$500,"Yes",Tickets!$E$2:$E$500,JY$1)</f>
        <v>1</v>
      </c>
      <c r="JZ4" s="32">
        <f>COUNTIFS(Tickets!$M$2:$M$500,"Yes",Tickets!$E$2:$E$500,JZ$1)</f>
        <v>1</v>
      </c>
      <c r="KA4" s="32">
        <f>COUNTIFS(Tickets!$M$2:$M$500,"Yes",Tickets!$E$2:$E$500,KA$1)</f>
        <v>2</v>
      </c>
      <c r="KB4" s="32">
        <f>COUNTIFS(Tickets!$M$2:$M$500,"Yes",Tickets!$E$2:$E$500,KB$1)</f>
        <v>3</v>
      </c>
      <c r="KC4" s="32">
        <f>COUNTIFS(Tickets!$M$2:$M$500,"Yes",Tickets!$E$2:$E$500,KC$1)</f>
        <v>0</v>
      </c>
      <c r="KD4" s="32">
        <f>COUNTIFS(Tickets!$M$2:$M$500,"Yes",Tickets!$E$2:$E$500,KD$1)</f>
        <v>2</v>
      </c>
      <c r="KE4" s="32">
        <f>COUNTIFS(Tickets!$M$2:$M$500,"Yes",Tickets!$E$2:$E$500,KE$1)</f>
        <v>1</v>
      </c>
      <c r="KF4" s="32">
        <f>COUNTIFS(Tickets!$M$2:$M$500,"Yes",Tickets!$E$2:$E$500,KF$1)</f>
        <v>2</v>
      </c>
      <c r="KG4" s="32">
        <f>COUNTIFS(Tickets!$M$2:$M$500,"Yes",Tickets!$E$2:$E$500,KG$1)</f>
        <v>0</v>
      </c>
      <c r="KH4" s="32">
        <f>COUNTIFS(Tickets!$M$2:$M$500,"Yes",Tickets!$E$2:$E$500,KH$1)</f>
        <v>1</v>
      </c>
      <c r="KI4" s="32">
        <f>COUNTIFS(Tickets!$M$2:$M$500,"Yes",Tickets!$E$2:$E$500,KI$1)</f>
        <v>0</v>
      </c>
      <c r="KJ4" s="32">
        <f>COUNTIFS(Tickets!$M$2:$M$500,"Yes",Tickets!$E$2:$E$500,KJ$1)</f>
        <v>2</v>
      </c>
      <c r="KK4" s="32">
        <f>COUNTIFS(Tickets!$M$2:$M$500,"Yes",Tickets!$E$2:$E$500,KK$1)</f>
        <v>0</v>
      </c>
      <c r="KL4" s="32">
        <f>COUNTIFS(Tickets!$M$2:$M$500,"Yes",Tickets!$E$2:$E$500,KL$1)</f>
        <v>0</v>
      </c>
      <c r="KM4" s="32">
        <f>COUNTIFS(Tickets!$M$2:$M$500,"Yes",Tickets!$E$2:$E$500,KM$1)</f>
        <v>3</v>
      </c>
      <c r="KN4" s="32">
        <f>COUNTIFS(Tickets!$M$2:$M$500,"Yes",Tickets!$E$2:$E$500,KN$1)</f>
        <v>1</v>
      </c>
      <c r="KO4" s="32">
        <f>COUNTIFS(Tickets!$M$2:$M$500,"Yes",Tickets!$E$2:$E$500,KO$1)</f>
        <v>1</v>
      </c>
      <c r="KP4" s="32">
        <f>COUNTIFS(Tickets!$M$2:$M$500,"Yes",Tickets!$E$2:$E$500,KP$1)</f>
        <v>0</v>
      </c>
      <c r="KQ4" s="32">
        <f>COUNTIFS(Tickets!$M$2:$M$500,"Yes",Tickets!$E$2:$E$500,KQ$1)</f>
        <v>2</v>
      </c>
      <c r="KR4" s="32">
        <f>COUNTIFS(Tickets!$M$2:$M$500,"Yes",Tickets!$E$2:$E$500,KR$1)</f>
        <v>1</v>
      </c>
      <c r="KS4" s="32">
        <f>COUNTIFS(Tickets!$M$2:$M$500,"Yes",Tickets!$E$2:$E$500,KS$1)</f>
        <v>1</v>
      </c>
      <c r="KT4" s="32">
        <f>COUNTIFS(Tickets!$M$2:$M$500,"Yes",Tickets!$E$2:$E$500,KT$1)</f>
        <v>0</v>
      </c>
      <c r="KU4" s="32">
        <f>COUNTIFS(Tickets!$M$2:$M$500,"Yes",Tickets!$E$2:$E$500,KU$1)</f>
        <v>1</v>
      </c>
      <c r="KV4" s="32">
        <f>COUNTIFS(Tickets!$M$2:$M$500,"Yes",Tickets!$E$2:$E$500,KV$1)</f>
        <v>0</v>
      </c>
      <c r="KW4" s="32">
        <f>COUNTIFS(Tickets!$M$2:$M$500,"Yes",Tickets!$E$2:$E$500,KW$1)</f>
        <v>2</v>
      </c>
      <c r="KX4" s="32">
        <f>COUNTIFS(Tickets!$M$2:$M$500,"Yes",Tickets!$E$2:$E$500,KX$1)</f>
        <v>1</v>
      </c>
      <c r="KY4" s="32">
        <f>COUNTIFS(Tickets!$M$2:$M$500,"Yes",Tickets!$E$2:$E$500,KY$1)</f>
        <v>3</v>
      </c>
      <c r="KZ4" s="32">
        <f>COUNTIFS(Tickets!$M$2:$M$500,"Yes",Tickets!$E$2:$E$500,KZ$1)</f>
        <v>1</v>
      </c>
      <c r="LA4" s="32">
        <f>COUNTIFS(Tickets!$M$2:$M$500,"Yes",Tickets!$E$2:$E$500,LA$1)</f>
        <v>0</v>
      </c>
      <c r="LB4" s="32">
        <f>COUNTIFS(Tickets!$M$2:$M$500,"Yes",Tickets!$E$2:$E$500,LB$1)</f>
        <v>0</v>
      </c>
      <c r="LC4" s="32">
        <f>COUNTIFS(Tickets!$M$2:$M$500,"Yes",Tickets!$E$2:$E$500,LC$1)</f>
        <v>1</v>
      </c>
      <c r="LD4" s="32">
        <f>COUNTIFS(Tickets!$M$2:$M$500,"Yes",Tickets!$E$2:$E$500,LD$1)</f>
        <v>1</v>
      </c>
      <c r="LE4" s="32">
        <f>COUNTIFS(Tickets!$M$2:$M$500,"Yes",Tickets!$E$2:$E$500,LE$1)</f>
        <v>0</v>
      </c>
      <c r="LF4" s="32">
        <f>COUNTIFS(Tickets!$M$2:$M$500,"Yes",Tickets!$E$2:$E$500,LF$1)</f>
        <v>0</v>
      </c>
      <c r="LG4" s="32">
        <f>COUNTIFS(Tickets!$M$2:$M$500,"Yes",Tickets!$E$2:$E$500,LG$1)</f>
        <v>0</v>
      </c>
      <c r="LH4" s="32">
        <f>COUNTIFS(Tickets!$M$2:$M$500,"Yes",Tickets!$E$2:$E$500,LH$1)</f>
        <v>1</v>
      </c>
      <c r="LI4" s="32">
        <f>COUNTIFS(Tickets!$M$2:$M$500,"Yes",Tickets!$E$2:$E$500,LI$1)</f>
        <v>0</v>
      </c>
      <c r="LJ4" s="32">
        <f>COUNTIFS(Tickets!$M$2:$M$500,"Yes",Tickets!$E$2:$E$500,LJ$1)</f>
        <v>2</v>
      </c>
      <c r="LK4" s="32">
        <f>COUNTIFS(Tickets!$M$2:$M$500,"Yes",Tickets!$E$2:$E$500,LK$1)</f>
        <v>1</v>
      </c>
      <c r="LL4" s="32">
        <f>COUNTIFS(Tickets!$M$2:$M$500,"Yes",Tickets!$E$2:$E$500,LL$1)</f>
        <v>1</v>
      </c>
      <c r="LM4" s="32">
        <f>COUNTIFS(Tickets!$M$2:$M$500,"Yes",Tickets!$E$2:$E$500,LM$1)</f>
        <v>1</v>
      </c>
      <c r="LN4" s="32">
        <f>COUNTIFS(Tickets!$M$2:$M$500,"Yes",Tickets!$E$2:$E$500,LN$1)</f>
        <v>2</v>
      </c>
      <c r="LO4" s="32">
        <f>COUNTIFS(Tickets!$M$2:$M$500,"Yes",Tickets!$E$2:$E$500,LO$1)</f>
        <v>2</v>
      </c>
      <c r="LP4" s="32">
        <f>COUNTIFS(Tickets!$M$2:$M$500,"Yes",Tickets!$E$2:$E$500,LP$1)</f>
        <v>3</v>
      </c>
      <c r="LQ4" s="32">
        <f>COUNTIFS(Tickets!$M$2:$M$500,"Yes",Tickets!$E$2:$E$500,LQ$1)</f>
        <v>2</v>
      </c>
      <c r="LR4" s="32">
        <f>COUNTIFS(Tickets!$M$2:$M$500,"Yes",Tickets!$E$2:$E$500,LR$1)</f>
        <v>1</v>
      </c>
      <c r="LS4" s="32">
        <f>COUNTIFS(Tickets!$M$2:$M$500,"Yes",Tickets!$E$2:$E$500,LS$1)</f>
        <v>0</v>
      </c>
      <c r="LT4" s="32">
        <f>COUNTIFS(Tickets!$M$2:$M$500,"Yes",Tickets!$E$2:$E$500,LT$1)</f>
        <v>0</v>
      </c>
      <c r="LU4" s="32">
        <f>COUNTIFS(Tickets!$M$2:$M$500,"Yes",Tickets!$E$2:$E$500,LU$1)</f>
        <v>1</v>
      </c>
      <c r="LV4" s="32">
        <f>COUNTIFS(Tickets!$M$2:$M$500,"Yes",Tickets!$E$2:$E$500,LV$1)</f>
        <v>0</v>
      </c>
      <c r="LW4" s="32">
        <f>COUNTIFS(Tickets!$M$2:$M$500,"Yes",Tickets!$E$2:$E$500,LW$1)</f>
        <v>2</v>
      </c>
      <c r="LX4" s="32">
        <f>COUNTIFS(Tickets!$M$2:$M$500,"Yes",Tickets!$E$2:$E$500,LX$1)</f>
        <v>3</v>
      </c>
      <c r="LY4" s="32">
        <f>COUNTIFS(Tickets!$M$2:$M$500,"Yes",Tickets!$E$2:$E$500,LY$1)</f>
        <v>2</v>
      </c>
      <c r="LZ4" s="32">
        <f>COUNTIFS(Tickets!$M$2:$M$500,"Yes",Tickets!$E$2:$E$500,LZ$1)</f>
        <v>2</v>
      </c>
      <c r="MA4" s="32">
        <f>COUNTIFS(Tickets!$M$2:$M$500,"Yes",Tickets!$E$2:$E$500,MA$1)</f>
        <v>1</v>
      </c>
      <c r="MB4" s="32">
        <f>COUNTIFS(Tickets!$M$2:$M$500,"Yes",Tickets!$E$2:$E$500,MB$1)</f>
        <v>0</v>
      </c>
      <c r="MC4" s="32">
        <f>COUNTIFS(Tickets!$M$2:$M$500,"Yes",Tickets!$E$2:$E$500,MC$1)</f>
        <v>1</v>
      </c>
      <c r="MD4" s="32">
        <f>COUNTIFS(Tickets!$M$2:$M$500,"Yes",Tickets!$E$2:$E$500,MD$1)</f>
        <v>2</v>
      </c>
      <c r="ME4" s="32">
        <f>COUNTIFS(Tickets!$M$2:$M$500,"Yes",Tickets!$E$2:$E$500,ME$1)</f>
        <v>1</v>
      </c>
      <c r="MF4" s="32">
        <f>COUNTIFS(Tickets!$M$2:$M$500,"Yes",Tickets!$E$2:$E$500,MF$1)</f>
        <v>3</v>
      </c>
      <c r="MG4" s="32">
        <f>COUNTIFS(Tickets!$M$2:$M$500,"Yes",Tickets!$E$2:$E$500,MG$1)</f>
        <v>1</v>
      </c>
      <c r="MH4" s="32">
        <f>COUNTIFS(Tickets!$M$2:$M$500,"Yes",Tickets!$E$2:$E$500,MH$1)</f>
        <v>2</v>
      </c>
      <c r="MI4" s="32">
        <f>COUNTIFS(Tickets!$M$2:$M$500,"Yes",Tickets!$E$2:$E$500,MI$1)</f>
        <v>4</v>
      </c>
      <c r="MJ4" s="32">
        <f>COUNTIFS(Tickets!$M$2:$M$500,"Yes",Tickets!$E$2:$E$500,MJ$1)</f>
        <v>2</v>
      </c>
      <c r="MK4" s="32">
        <f>COUNTIFS(Tickets!$M$2:$M$500,"Yes",Tickets!$E$2:$E$500,MK$1)</f>
        <v>1</v>
      </c>
      <c r="ML4" s="32">
        <f>COUNTIFS(Tickets!$M$2:$M$500,"Yes",Tickets!$E$2:$E$500,ML$1)</f>
        <v>1</v>
      </c>
      <c r="MM4" s="32">
        <f>COUNTIFS(Tickets!$M$2:$M$500,"Yes",Tickets!$E$2:$E$500,MM$1)</f>
        <v>3</v>
      </c>
      <c r="MN4" s="32">
        <f>COUNTIFS(Tickets!$M$2:$M$500,"Yes",Tickets!$E$2:$E$500,MN$1)</f>
        <v>1</v>
      </c>
      <c r="MO4" s="32">
        <f>COUNTIFS(Tickets!$M$2:$M$500,"Yes",Tickets!$E$2:$E$500,MO$1)</f>
        <v>3</v>
      </c>
      <c r="MP4" s="32">
        <f>COUNTIFS(Tickets!$M$2:$M$500,"Yes",Tickets!$E$2:$E$500,MP$1)</f>
        <v>2</v>
      </c>
      <c r="MQ4" s="32">
        <f>COUNTIFS(Tickets!$M$2:$M$500,"Yes",Tickets!$E$2:$E$500,MQ$1)</f>
        <v>0</v>
      </c>
      <c r="MR4" s="32">
        <f>COUNTIFS(Tickets!$M$2:$M$500,"Yes",Tickets!$E$2:$E$500,MR$1)</f>
        <v>1</v>
      </c>
      <c r="MS4" s="32">
        <f>COUNTIFS(Tickets!$M$2:$M$500,"Yes",Tickets!$E$2:$E$500,MS$1)</f>
        <v>2</v>
      </c>
      <c r="MT4" s="33">
        <f>COUNTIFS(Tickets!$M$2:$M$500,"Yes",Tickets!$E$2:$E$500,MT$1)</f>
        <v>2</v>
      </c>
    </row>
    <row r="5" spans="1:358" x14ac:dyDescent="0.25">
      <c r="A5" s="82" t="s">
        <v>7057</v>
      </c>
      <c r="B5" s="31">
        <f t="shared" ref="B5:B9" si="6">SUM($G5:$AL5)</f>
        <v>41</v>
      </c>
      <c r="C5" s="32">
        <f t="shared" ref="C5:C9" si="7">SUM($AM5:$BQ5)</f>
        <v>39</v>
      </c>
      <c r="D5" s="32">
        <f t="shared" ref="D5:D9" si="8">SUM($BR5:$HO5)</f>
        <v>203</v>
      </c>
      <c r="E5" s="32">
        <f t="shared" ref="E5:E9" si="9">SUM($HP5:$MT5)</f>
        <v>170</v>
      </c>
      <c r="F5" s="33">
        <f t="shared" ref="F5:F9" si="10">SUM($G5:$MT5)</f>
        <v>453</v>
      </c>
      <c r="G5" s="32">
        <f>COUNTIFS(Tickets!$N$2:$N$500,"Yes",Tickets!$E$2:$E$500,G$1)</f>
        <v>1</v>
      </c>
      <c r="H5" s="32">
        <f>COUNTIFS(Tickets!$N$2:$N$500,"Yes",Tickets!$E$2:$E$500,H$1)</f>
        <v>0</v>
      </c>
      <c r="I5" s="32">
        <f>COUNTIFS(Tickets!$N$2:$N$500,"Yes",Tickets!$E$2:$E$500,I$1)</f>
        <v>2</v>
      </c>
      <c r="J5" s="32">
        <f>COUNTIFS(Tickets!$N$2:$N$500,"Yes",Tickets!$E$2:$E$500,J$1)</f>
        <v>1</v>
      </c>
      <c r="K5" s="32">
        <f>COUNTIFS(Tickets!$N$2:$N$500,"Yes",Tickets!$E$2:$E$500,K$1)</f>
        <v>2</v>
      </c>
      <c r="L5" s="32">
        <f>COUNTIFS(Tickets!$N$2:$N$500,"Yes",Tickets!$E$2:$E$500,L$1)</f>
        <v>2</v>
      </c>
      <c r="M5" s="32">
        <f>COUNTIFS(Tickets!$N$2:$N$500,"Yes",Tickets!$E$2:$E$500,M$1)</f>
        <v>0</v>
      </c>
      <c r="N5" s="32">
        <f>COUNTIFS(Tickets!$N$2:$N$500,"Yes",Tickets!$E$2:$E$500,N$1)</f>
        <v>0</v>
      </c>
      <c r="O5" s="32">
        <f>COUNTIFS(Tickets!$N$2:$N$500,"Yes",Tickets!$E$2:$E$500,O$1)</f>
        <v>1</v>
      </c>
      <c r="P5" s="32">
        <f>COUNTIFS(Tickets!$N$2:$N$500,"Yes",Tickets!$E$2:$E$500,P$1)</f>
        <v>2</v>
      </c>
      <c r="Q5" s="32">
        <f>COUNTIFS(Tickets!$N$2:$N$500,"Yes",Tickets!$E$2:$E$500,Q$1)</f>
        <v>1</v>
      </c>
      <c r="R5" s="32">
        <f>COUNTIFS(Tickets!$N$2:$N$500,"Yes",Tickets!$E$2:$E$500,R$1)</f>
        <v>1</v>
      </c>
      <c r="S5" s="32">
        <f>COUNTIFS(Tickets!$N$2:$N$500,"Yes",Tickets!$E$2:$E$500,S$1)</f>
        <v>2</v>
      </c>
      <c r="T5" s="32">
        <f>COUNTIFS(Tickets!$N$2:$N$500,"Yes",Tickets!$E$2:$E$500,T$1)</f>
        <v>1</v>
      </c>
      <c r="U5" s="32">
        <f>COUNTIFS(Tickets!$N$2:$N$500,"Yes",Tickets!$E$2:$E$500,U$1)</f>
        <v>1</v>
      </c>
      <c r="V5" s="32">
        <f>COUNTIFS(Tickets!$N$2:$N$500,"Yes",Tickets!$E$2:$E$500,V$1)</f>
        <v>2</v>
      </c>
      <c r="W5" s="32">
        <f>COUNTIFS(Tickets!$N$2:$N$500,"Yes",Tickets!$E$2:$E$500,W$1)</f>
        <v>1</v>
      </c>
      <c r="X5" s="32">
        <f>COUNTIFS(Tickets!$N$2:$N$500,"Yes",Tickets!$E$2:$E$500,X$1)</f>
        <v>1</v>
      </c>
      <c r="Y5" s="32">
        <f>COUNTIFS(Tickets!$N$2:$N$500,"Yes",Tickets!$E$2:$E$500,Y$1)</f>
        <v>2</v>
      </c>
      <c r="Z5" s="32">
        <f>COUNTIFS(Tickets!$N$2:$N$500,"Yes",Tickets!$E$2:$E$500,Z$1)</f>
        <v>4</v>
      </c>
      <c r="AA5" s="32">
        <f>COUNTIFS(Tickets!$N$2:$N$500,"Yes",Tickets!$E$2:$E$500,AA$1)</f>
        <v>1</v>
      </c>
      <c r="AB5" s="32">
        <f>COUNTIFS(Tickets!$N$2:$N$500,"Yes",Tickets!$E$2:$E$500,AB$1)</f>
        <v>1</v>
      </c>
      <c r="AC5" s="32">
        <f>COUNTIFS(Tickets!$N$2:$N$500,"Yes",Tickets!$E$2:$E$500,AC$1)</f>
        <v>2</v>
      </c>
      <c r="AD5" s="32">
        <f>COUNTIFS(Tickets!$N$2:$N$500,"Yes",Tickets!$E$2:$E$500,AD$1)</f>
        <v>0</v>
      </c>
      <c r="AE5" s="32">
        <f>COUNTIFS(Tickets!$N$2:$N$500,"Yes",Tickets!$E$2:$E$500,AE$1)</f>
        <v>1</v>
      </c>
      <c r="AF5" s="32">
        <f>COUNTIFS(Tickets!$N$2:$N$500,"Yes",Tickets!$E$2:$E$500,AF$1)</f>
        <v>1</v>
      </c>
      <c r="AG5" s="32">
        <f>COUNTIFS(Tickets!$N$2:$N$500,"Yes",Tickets!$E$2:$E$500,AG$1)</f>
        <v>0</v>
      </c>
      <c r="AH5" s="32">
        <f>COUNTIFS(Tickets!$N$2:$N$500,"Yes",Tickets!$E$2:$E$500,AH$1)</f>
        <v>2</v>
      </c>
      <c r="AI5" s="32">
        <f>COUNTIFS(Tickets!$N$2:$N$500,"Yes",Tickets!$E$2:$E$500,AI$1)</f>
        <v>1</v>
      </c>
      <c r="AJ5" s="32">
        <f>COUNTIFS(Tickets!$N$2:$N$500,"Yes",Tickets!$E$2:$E$500,AJ$1)</f>
        <v>4</v>
      </c>
      <c r="AK5" s="32">
        <f>COUNTIFS(Tickets!$N$2:$N$500,"Yes",Tickets!$E$2:$E$500,AK$1)</f>
        <v>0</v>
      </c>
      <c r="AL5" s="33">
        <f>COUNTIFS(Tickets!$N$2:$N$500,"Yes",Tickets!$E$2:$E$500,AL$1)</f>
        <v>1</v>
      </c>
      <c r="AM5" s="31">
        <f>COUNTIFS(Tickets!$N$2:$N$500,"Yes",Tickets!$E$2:$E$500,AM$1)</f>
        <v>1</v>
      </c>
      <c r="AN5" s="32">
        <f>COUNTIFS(Tickets!$N$2:$N$500,"Yes",Tickets!$E$2:$E$500,AN$1)</f>
        <v>0</v>
      </c>
      <c r="AO5" s="32">
        <f>COUNTIFS(Tickets!$N$2:$N$500,"Yes",Tickets!$E$2:$E$500,AO$1)</f>
        <v>1</v>
      </c>
      <c r="AP5" s="32">
        <f>COUNTIFS(Tickets!$N$2:$N$500,"Yes",Tickets!$E$2:$E$500,AP$1)</f>
        <v>2</v>
      </c>
      <c r="AQ5" s="32">
        <f>COUNTIFS(Tickets!$N$2:$N$500,"Yes",Tickets!$E$2:$E$500,AQ$1)</f>
        <v>3</v>
      </c>
      <c r="AR5" s="32">
        <f>COUNTIFS(Tickets!$N$2:$N$500,"Yes",Tickets!$E$2:$E$500,AR$1)</f>
        <v>0</v>
      </c>
      <c r="AS5" s="32">
        <f>COUNTIFS(Tickets!$N$2:$N$500,"Yes",Tickets!$E$2:$E$500,AS$1)</f>
        <v>3</v>
      </c>
      <c r="AT5" s="32">
        <f>COUNTIFS(Tickets!$N$2:$N$500,"Yes",Tickets!$E$2:$E$500,AT$1)</f>
        <v>1</v>
      </c>
      <c r="AU5" s="32">
        <f>COUNTIFS(Tickets!$N$2:$N$500,"Yes",Tickets!$E$2:$E$500,AU$1)</f>
        <v>2</v>
      </c>
      <c r="AV5" s="32">
        <f>COUNTIFS(Tickets!$N$2:$N$500,"Yes",Tickets!$E$2:$E$500,AV$1)</f>
        <v>2</v>
      </c>
      <c r="AW5" s="32">
        <f>COUNTIFS(Tickets!$N$2:$N$500,"Yes",Tickets!$E$2:$E$500,AW$1)</f>
        <v>0</v>
      </c>
      <c r="AX5" s="32">
        <f>COUNTIFS(Tickets!$N$2:$N$500,"Yes",Tickets!$E$2:$E$500,AX$1)</f>
        <v>3</v>
      </c>
      <c r="AY5" s="32">
        <f>COUNTIFS(Tickets!$N$2:$N$500,"Yes",Tickets!$E$2:$E$500,AY$1)</f>
        <v>2</v>
      </c>
      <c r="AZ5" s="32">
        <f>COUNTIFS(Tickets!$N$2:$N$500,"Yes",Tickets!$E$2:$E$500,AZ$1)</f>
        <v>2</v>
      </c>
      <c r="BA5" s="32">
        <f>COUNTIFS(Tickets!$N$2:$N$500,"Yes",Tickets!$E$2:$E$500,BA$1)</f>
        <v>2</v>
      </c>
      <c r="BB5" s="32">
        <f>COUNTIFS(Tickets!$N$2:$N$500,"Yes",Tickets!$E$2:$E$500,BB$1)</f>
        <v>2</v>
      </c>
      <c r="BC5" s="32">
        <f>COUNTIFS(Tickets!$N$2:$N$500,"Yes",Tickets!$E$2:$E$500,BC$1)</f>
        <v>0</v>
      </c>
      <c r="BD5" s="32">
        <f>COUNTIFS(Tickets!$N$2:$N$500,"Yes",Tickets!$E$2:$E$500,BD$1)</f>
        <v>2</v>
      </c>
      <c r="BE5" s="32">
        <f>COUNTIFS(Tickets!$N$2:$N$500,"Yes",Tickets!$E$2:$E$500,BE$1)</f>
        <v>1</v>
      </c>
      <c r="BF5" s="32">
        <f>COUNTIFS(Tickets!$N$2:$N$500,"Yes",Tickets!$E$2:$E$500,BF$1)</f>
        <v>1</v>
      </c>
      <c r="BG5" s="32">
        <f>COUNTIFS(Tickets!$N$2:$N$500,"Yes",Tickets!$E$2:$E$500,BG$1)</f>
        <v>1</v>
      </c>
      <c r="BH5" s="32">
        <f>COUNTIFS(Tickets!$N$2:$N$500,"Yes",Tickets!$E$2:$E$500,BH$1)</f>
        <v>0</v>
      </c>
      <c r="BI5" s="32">
        <f>COUNTIFS(Tickets!$N$2:$N$500,"Yes",Tickets!$E$2:$E$500,BI$1)</f>
        <v>1</v>
      </c>
      <c r="BJ5" s="32">
        <f>COUNTIFS(Tickets!$N$2:$N$500,"Yes",Tickets!$E$2:$E$500,BJ$1)</f>
        <v>1</v>
      </c>
      <c r="BK5" s="32">
        <f>COUNTIFS(Tickets!$N$2:$N$500,"Yes",Tickets!$E$2:$E$500,BK$1)</f>
        <v>0</v>
      </c>
      <c r="BL5" s="32">
        <f>COUNTIFS(Tickets!$N$2:$N$500,"Yes",Tickets!$E$2:$E$500,BL$1)</f>
        <v>3</v>
      </c>
      <c r="BM5" s="32">
        <f>COUNTIFS(Tickets!$N$2:$N$500,"Yes",Tickets!$E$2:$E$500,BM$1)</f>
        <v>0</v>
      </c>
      <c r="BN5" s="32">
        <f>COUNTIFS(Tickets!$N$2:$N$500,"Yes",Tickets!$E$2:$E$500,BN$1)</f>
        <v>0</v>
      </c>
      <c r="BO5" s="32">
        <f>COUNTIFS(Tickets!$N$2:$N$500,"Yes",Tickets!$E$2:$E$500,BO$1)</f>
        <v>0</v>
      </c>
      <c r="BP5" s="32">
        <f>COUNTIFS(Tickets!$N$2:$N$500,"Yes",Tickets!$E$2:$E$500,BP$1)</f>
        <v>1</v>
      </c>
      <c r="BQ5" s="33">
        <f>COUNTIFS(Tickets!$N$2:$N$500,"Yes",Tickets!$E$2:$E$500,BQ$1)</f>
        <v>2</v>
      </c>
      <c r="BR5" s="31">
        <f>COUNTIFS(Tickets!$N$2:$N$500,"Yes",Tickets!$E$2:$E$500,BR$1)</f>
        <v>3</v>
      </c>
      <c r="BS5" s="32">
        <f>COUNTIFS(Tickets!$N$2:$N$500,"Yes",Tickets!$E$2:$E$500,BS$1)</f>
        <v>0</v>
      </c>
      <c r="BT5" s="32">
        <f>COUNTIFS(Tickets!$N$2:$N$500,"Yes",Tickets!$E$2:$E$500,BT$1)</f>
        <v>2</v>
      </c>
      <c r="BU5" s="32">
        <f>COUNTIFS(Tickets!$N$2:$N$500,"Yes",Tickets!$E$2:$E$500,BU$1)</f>
        <v>1</v>
      </c>
      <c r="BV5" s="32">
        <f>COUNTIFS(Tickets!$N$2:$N$500,"Yes",Tickets!$E$2:$E$500,BV$1)</f>
        <v>3</v>
      </c>
      <c r="BW5" s="32">
        <f>COUNTIFS(Tickets!$N$2:$N$500,"Yes",Tickets!$E$2:$E$500,BW$1)</f>
        <v>0</v>
      </c>
      <c r="BX5" s="32">
        <f>COUNTIFS(Tickets!$N$2:$N$500,"Yes",Tickets!$E$2:$E$500,BX$1)</f>
        <v>1</v>
      </c>
      <c r="BY5" s="32">
        <f>COUNTIFS(Tickets!$N$2:$N$500,"Yes",Tickets!$E$2:$E$500,BY$1)</f>
        <v>3</v>
      </c>
      <c r="BZ5" s="32">
        <f>COUNTIFS(Tickets!$N$2:$N$500,"Yes",Tickets!$E$2:$E$500,BZ$1)</f>
        <v>1</v>
      </c>
      <c r="CA5" s="32">
        <f>COUNTIFS(Tickets!$N$2:$N$500,"Yes",Tickets!$E$2:$E$500,CA$1)</f>
        <v>3</v>
      </c>
      <c r="CB5" s="32">
        <f>COUNTIFS(Tickets!$N$2:$N$500,"Yes",Tickets!$E$2:$E$500,CB$1)</f>
        <v>0</v>
      </c>
      <c r="CC5" s="32">
        <f>COUNTIFS(Tickets!$N$2:$N$500,"Yes",Tickets!$E$2:$E$500,CC$1)</f>
        <v>2</v>
      </c>
      <c r="CD5" s="32">
        <f>COUNTIFS(Tickets!$N$2:$N$500,"Yes",Tickets!$E$2:$E$500,CD$1)</f>
        <v>0</v>
      </c>
      <c r="CE5" s="32">
        <f>COUNTIFS(Tickets!$N$2:$N$500,"Yes",Tickets!$E$2:$E$500,CE$1)</f>
        <v>0</v>
      </c>
      <c r="CF5" s="32">
        <f>COUNTIFS(Tickets!$N$2:$N$500,"Yes",Tickets!$E$2:$E$500,CF$1)</f>
        <v>2</v>
      </c>
      <c r="CG5" s="32">
        <f>COUNTIFS(Tickets!$N$2:$N$500,"Yes",Tickets!$E$2:$E$500,CG$1)</f>
        <v>2</v>
      </c>
      <c r="CH5" s="32">
        <f>COUNTIFS(Tickets!$N$2:$N$500,"Yes",Tickets!$E$2:$E$500,CH$1)</f>
        <v>2</v>
      </c>
      <c r="CI5" s="32">
        <f>COUNTIFS(Tickets!$N$2:$N$500,"Yes",Tickets!$E$2:$E$500,CI$1)</f>
        <v>0</v>
      </c>
      <c r="CJ5" s="32">
        <f>COUNTIFS(Tickets!$N$2:$N$500,"Yes",Tickets!$E$2:$E$500,CJ$1)</f>
        <v>1</v>
      </c>
      <c r="CK5" s="32">
        <f>COUNTIFS(Tickets!$N$2:$N$500,"Yes",Tickets!$E$2:$E$500,CK$1)</f>
        <v>3</v>
      </c>
      <c r="CL5" s="32">
        <f>COUNTIFS(Tickets!$N$2:$N$500,"Yes",Tickets!$E$2:$E$500,CL$1)</f>
        <v>2</v>
      </c>
      <c r="CM5" s="32">
        <f>COUNTIFS(Tickets!$N$2:$N$500,"Yes",Tickets!$E$2:$E$500,CM$1)</f>
        <v>1</v>
      </c>
      <c r="CN5" s="32">
        <f>COUNTIFS(Tickets!$N$2:$N$500,"Yes",Tickets!$E$2:$E$500,CN$1)</f>
        <v>2</v>
      </c>
      <c r="CO5" s="32">
        <f>COUNTIFS(Tickets!$N$2:$N$500,"Yes",Tickets!$E$2:$E$500,CO$1)</f>
        <v>2</v>
      </c>
      <c r="CP5" s="32">
        <f>COUNTIFS(Tickets!$N$2:$N$500,"Yes",Tickets!$E$2:$E$500,CP$1)</f>
        <v>1</v>
      </c>
      <c r="CQ5" s="32">
        <f>COUNTIFS(Tickets!$N$2:$N$500,"Yes",Tickets!$E$2:$E$500,CQ$1)</f>
        <v>1</v>
      </c>
      <c r="CR5" s="32">
        <f>COUNTIFS(Tickets!$N$2:$N$500,"Yes",Tickets!$E$2:$E$500,CR$1)</f>
        <v>2</v>
      </c>
      <c r="CS5" s="32">
        <f>COUNTIFS(Tickets!$N$2:$N$500,"Yes",Tickets!$E$2:$E$500,CS$1)</f>
        <v>1</v>
      </c>
      <c r="CT5" s="32">
        <f>COUNTIFS(Tickets!$N$2:$N$500,"Yes",Tickets!$E$2:$E$500,CT$1)</f>
        <v>2</v>
      </c>
      <c r="CU5" s="32">
        <f>COUNTIFS(Tickets!$N$2:$N$500,"Yes",Tickets!$E$2:$E$500,CU$1)</f>
        <v>1</v>
      </c>
      <c r="CV5" s="32">
        <f>COUNTIFS(Tickets!$N$2:$N$500,"Yes",Tickets!$E$2:$E$500,CV$1)</f>
        <v>3</v>
      </c>
      <c r="CW5" s="32">
        <f>COUNTIFS(Tickets!$N$2:$N$500,"Yes",Tickets!$E$2:$E$500,CW$1)</f>
        <v>1</v>
      </c>
      <c r="CX5" s="32">
        <f>COUNTIFS(Tickets!$N$2:$N$500,"Yes",Tickets!$E$2:$E$500,CX$1)</f>
        <v>0</v>
      </c>
      <c r="CY5" s="32">
        <f>COUNTIFS(Tickets!$N$2:$N$500,"Yes",Tickets!$E$2:$E$500,CY$1)</f>
        <v>2</v>
      </c>
      <c r="CZ5" s="32">
        <f>COUNTIFS(Tickets!$N$2:$N$500,"Yes",Tickets!$E$2:$E$500,CZ$1)</f>
        <v>0</v>
      </c>
      <c r="DA5" s="32">
        <f>COUNTIFS(Tickets!$N$2:$N$500,"Yes",Tickets!$E$2:$E$500,DA$1)</f>
        <v>0</v>
      </c>
      <c r="DB5" s="32">
        <f>COUNTIFS(Tickets!$N$2:$N$500,"Yes",Tickets!$E$2:$E$500,DB$1)</f>
        <v>1</v>
      </c>
      <c r="DC5" s="32">
        <f>COUNTIFS(Tickets!$N$2:$N$500,"Yes",Tickets!$E$2:$E$500,DC$1)</f>
        <v>1</v>
      </c>
      <c r="DD5" s="32">
        <f>COUNTIFS(Tickets!$N$2:$N$500,"Yes",Tickets!$E$2:$E$500,DD$1)</f>
        <v>1</v>
      </c>
      <c r="DE5" s="32">
        <f>COUNTIFS(Tickets!$N$2:$N$500,"Yes",Tickets!$E$2:$E$500,DE$1)</f>
        <v>1</v>
      </c>
      <c r="DF5" s="32">
        <f>COUNTIFS(Tickets!$N$2:$N$500,"Yes",Tickets!$E$2:$E$500,DF$1)</f>
        <v>0</v>
      </c>
      <c r="DG5" s="32">
        <f>COUNTIFS(Tickets!$N$2:$N$500,"Yes",Tickets!$E$2:$E$500,DG$1)</f>
        <v>2</v>
      </c>
      <c r="DH5" s="32">
        <f>COUNTIFS(Tickets!$N$2:$N$500,"Yes",Tickets!$E$2:$E$500,DH$1)</f>
        <v>1</v>
      </c>
      <c r="DI5" s="32">
        <f>COUNTIFS(Tickets!$N$2:$N$500,"Yes",Tickets!$E$2:$E$500,DI$1)</f>
        <v>2</v>
      </c>
      <c r="DJ5" s="32">
        <f>COUNTIFS(Tickets!$N$2:$N$500,"Yes",Tickets!$E$2:$E$500,DJ$1)</f>
        <v>3</v>
      </c>
      <c r="DK5" s="32">
        <f>COUNTIFS(Tickets!$N$2:$N$500,"Yes",Tickets!$E$2:$E$500,DK$1)</f>
        <v>2</v>
      </c>
      <c r="DL5" s="32">
        <f>COUNTIFS(Tickets!$N$2:$N$500,"Yes",Tickets!$E$2:$E$500,DL$1)</f>
        <v>1</v>
      </c>
      <c r="DM5" s="32">
        <f>COUNTIFS(Tickets!$N$2:$N$500,"Yes",Tickets!$E$2:$E$500,DM$1)</f>
        <v>4</v>
      </c>
      <c r="DN5" s="32">
        <f>COUNTIFS(Tickets!$N$2:$N$500,"Yes",Tickets!$E$2:$E$500,DN$1)</f>
        <v>1</v>
      </c>
      <c r="DO5" s="32">
        <f>COUNTIFS(Tickets!$N$2:$N$500,"Yes",Tickets!$E$2:$E$500,DO$1)</f>
        <v>3</v>
      </c>
      <c r="DP5" s="32">
        <f>COUNTIFS(Tickets!$N$2:$N$500,"Yes",Tickets!$E$2:$E$500,DP$1)</f>
        <v>1</v>
      </c>
      <c r="DQ5" s="32">
        <f>COUNTIFS(Tickets!$N$2:$N$500,"Yes",Tickets!$E$2:$E$500,DQ$1)</f>
        <v>2</v>
      </c>
      <c r="DR5" s="32">
        <f>COUNTIFS(Tickets!$N$2:$N$500,"Yes",Tickets!$E$2:$E$500,DR$1)</f>
        <v>2</v>
      </c>
      <c r="DS5" s="32">
        <f>COUNTIFS(Tickets!$N$2:$N$500,"Yes",Tickets!$E$2:$E$500,DS$1)</f>
        <v>2</v>
      </c>
      <c r="DT5" s="32">
        <f>COUNTIFS(Tickets!$N$2:$N$500,"Yes",Tickets!$E$2:$E$500,DT$1)</f>
        <v>1</v>
      </c>
      <c r="DU5" s="32">
        <f>COUNTIFS(Tickets!$N$2:$N$500,"Yes",Tickets!$E$2:$E$500,DU$1)</f>
        <v>2</v>
      </c>
      <c r="DV5" s="32">
        <f>COUNTIFS(Tickets!$N$2:$N$500,"Yes",Tickets!$E$2:$E$500,DV$1)</f>
        <v>1</v>
      </c>
      <c r="DW5" s="32">
        <f>COUNTIFS(Tickets!$N$2:$N$500,"Yes",Tickets!$E$2:$E$500,DW$1)</f>
        <v>2</v>
      </c>
      <c r="DX5" s="32">
        <f>COUNTIFS(Tickets!$N$2:$N$500,"Yes",Tickets!$E$2:$E$500,DX$1)</f>
        <v>1</v>
      </c>
      <c r="DY5" s="32">
        <f>COUNTIFS(Tickets!$N$2:$N$500,"Yes",Tickets!$E$2:$E$500,DY$1)</f>
        <v>0</v>
      </c>
      <c r="DZ5" s="32">
        <f>COUNTIFS(Tickets!$N$2:$N$500,"Yes",Tickets!$E$2:$E$500,DZ$1)</f>
        <v>0</v>
      </c>
      <c r="EA5" s="32">
        <f>COUNTIFS(Tickets!$N$2:$N$500,"Yes",Tickets!$E$2:$E$500,EA$1)</f>
        <v>0</v>
      </c>
      <c r="EB5" s="32">
        <f>COUNTIFS(Tickets!$N$2:$N$500,"Yes",Tickets!$E$2:$E$500,EB$1)</f>
        <v>1</v>
      </c>
      <c r="EC5" s="32">
        <f>COUNTIFS(Tickets!$N$2:$N$500,"Yes",Tickets!$E$2:$E$500,EC$1)</f>
        <v>3</v>
      </c>
      <c r="ED5" s="32">
        <f>COUNTIFS(Tickets!$N$2:$N$500,"Yes",Tickets!$E$2:$E$500,ED$1)</f>
        <v>3</v>
      </c>
      <c r="EE5" s="32">
        <f>COUNTIFS(Tickets!$N$2:$N$500,"Yes",Tickets!$E$2:$E$500,EE$1)</f>
        <v>0</v>
      </c>
      <c r="EF5" s="32">
        <f>COUNTIFS(Tickets!$N$2:$N$500,"Yes",Tickets!$E$2:$E$500,EF$1)</f>
        <v>0</v>
      </c>
      <c r="EG5" s="32">
        <f>COUNTIFS(Tickets!$N$2:$N$500,"Yes",Tickets!$E$2:$E$500,EG$1)</f>
        <v>1</v>
      </c>
      <c r="EH5" s="32">
        <f>COUNTIFS(Tickets!$N$2:$N$500,"Yes",Tickets!$E$2:$E$500,EH$1)</f>
        <v>0</v>
      </c>
      <c r="EI5" s="32">
        <f>COUNTIFS(Tickets!$N$2:$N$500,"Yes",Tickets!$E$2:$E$500,EI$1)</f>
        <v>1</v>
      </c>
      <c r="EJ5" s="32">
        <f>COUNTIFS(Tickets!$N$2:$N$500,"Yes",Tickets!$E$2:$E$500,EJ$1)</f>
        <v>0</v>
      </c>
      <c r="EK5" s="32">
        <f>COUNTIFS(Tickets!$N$2:$N$500,"Yes",Tickets!$E$2:$E$500,EK$1)</f>
        <v>0</v>
      </c>
      <c r="EL5" s="32">
        <f>COUNTIFS(Tickets!$N$2:$N$500,"Yes",Tickets!$E$2:$E$500,EL$1)</f>
        <v>1</v>
      </c>
      <c r="EM5" s="32">
        <f>COUNTIFS(Tickets!$N$2:$N$500,"Yes",Tickets!$E$2:$E$500,EM$1)</f>
        <v>1</v>
      </c>
      <c r="EN5" s="32">
        <f>COUNTIFS(Tickets!$N$2:$N$500,"Yes",Tickets!$E$2:$E$500,EN$1)</f>
        <v>0</v>
      </c>
      <c r="EO5" s="32">
        <f>COUNTIFS(Tickets!$N$2:$N$500,"Yes",Tickets!$E$2:$E$500,EO$1)</f>
        <v>2</v>
      </c>
      <c r="EP5" s="32">
        <f>COUNTIFS(Tickets!$N$2:$N$500,"Yes",Tickets!$E$2:$E$500,EP$1)</f>
        <v>1</v>
      </c>
      <c r="EQ5" s="32">
        <f>COUNTIFS(Tickets!$N$2:$N$500,"Yes",Tickets!$E$2:$E$500,EQ$1)</f>
        <v>0</v>
      </c>
      <c r="ER5" s="32">
        <f>COUNTIFS(Tickets!$N$2:$N$500,"Yes",Tickets!$E$2:$E$500,ER$1)</f>
        <v>1</v>
      </c>
      <c r="ES5" s="32">
        <f>COUNTIFS(Tickets!$N$2:$N$500,"Yes",Tickets!$E$2:$E$500,ES$1)</f>
        <v>1</v>
      </c>
      <c r="ET5" s="32">
        <f>COUNTIFS(Tickets!$N$2:$N$500,"Yes",Tickets!$E$2:$E$500,ET$1)</f>
        <v>0</v>
      </c>
      <c r="EU5" s="32">
        <f>COUNTIFS(Tickets!$N$2:$N$500,"Yes",Tickets!$E$2:$E$500,EU$1)</f>
        <v>1</v>
      </c>
      <c r="EV5" s="32">
        <f>COUNTIFS(Tickets!$N$2:$N$500,"Yes",Tickets!$E$2:$E$500,EV$1)</f>
        <v>1</v>
      </c>
      <c r="EW5" s="32">
        <f>COUNTIFS(Tickets!$N$2:$N$500,"Yes",Tickets!$E$2:$E$500,EW$1)</f>
        <v>2</v>
      </c>
      <c r="EX5" s="32">
        <f>COUNTIFS(Tickets!$N$2:$N$500,"Yes",Tickets!$E$2:$E$500,EX$1)</f>
        <v>2</v>
      </c>
      <c r="EY5" s="32">
        <f>COUNTIFS(Tickets!$N$2:$N$500,"Yes",Tickets!$E$2:$E$500,EY$1)</f>
        <v>2</v>
      </c>
      <c r="EZ5" s="32">
        <f>COUNTIFS(Tickets!$N$2:$N$500,"Yes",Tickets!$E$2:$E$500,EZ$1)</f>
        <v>0</v>
      </c>
      <c r="FA5" s="32">
        <f>COUNTIFS(Tickets!$N$2:$N$500,"Yes",Tickets!$E$2:$E$500,FA$1)</f>
        <v>3</v>
      </c>
      <c r="FB5" s="32">
        <f>COUNTIFS(Tickets!$N$2:$N$500,"Yes",Tickets!$E$2:$E$500,FB$1)</f>
        <v>1</v>
      </c>
      <c r="FC5" s="32">
        <f>COUNTIFS(Tickets!$N$2:$N$500,"Yes",Tickets!$E$2:$E$500,FC$1)</f>
        <v>3</v>
      </c>
      <c r="FD5" s="32">
        <f>COUNTIFS(Tickets!$N$2:$N$500,"Yes",Tickets!$E$2:$E$500,FD$1)</f>
        <v>0</v>
      </c>
      <c r="FE5" s="32">
        <f>COUNTIFS(Tickets!$N$2:$N$500,"Yes",Tickets!$E$2:$E$500,FE$1)</f>
        <v>2</v>
      </c>
      <c r="FF5" s="32">
        <f>COUNTIFS(Tickets!$N$2:$N$500,"Yes",Tickets!$E$2:$E$500,FF$1)</f>
        <v>2</v>
      </c>
      <c r="FG5" s="32">
        <f>COUNTIFS(Tickets!$N$2:$N$500,"Yes",Tickets!$E$2:$E$500,FG$1)</f>
        <v>1</v>
      </c>
      <c r="FH5" s="32">
        <f>COUNTIFS(Tickets!$N$2:$N$500,"Yes",Tickets!$E$2:$E$500,FH$1)</f>
        <v>1</v>
      </c>
      <c r="FI5" s="32">
        <f>COUNTIFS(Tickets!$N$2:$N$500,"Yes",Tickets!$E$2:$E$500,FI$1)</f>
        <v>1</v>
      </c>
      <c r="FJ5" s="32">
        <f>COUNTIFS(Tickets!$N$2:$N$500,"Yes",Tickets!$E$2:$E$500,FJ$1)</f>
        <v>2</v>
      </c>
      <c r="FK5" s="32">
        <f>COUNTIFS(Tickets!$N$2:$N$500,"Yes",Tickets!$E$2:$E$500,FK$1)</f>
        <v>1</v>
      </c>
      <c r="FL5" s="32">
        <f>COUNTIFS(Tickets!$N$2:$N$500,"Yes",Tickets!$E$2:$E$500,FL$1)</f>
        <v>0</v>
      </c>
      <c r="FM5" s="32">
        <f>COUNTIFS(Tickets!$N$2:$N$500,"Yes",Tickets!$E$2:$E$500,FM$1)</f>
        <v>1</v>
      </c>
      <c r="FN5" s="32">
        <f>COUNTIFS(Tickets!$N$2:$N$500,"Yes",Tickets!$E$2:$E$500,FN$1)</f>
        <v>1</v>
      </c>
      <c r="FO5" s="32">
        <f>COUNTIFS(Tickets!$N$2:$N$500,"Yes",Tickets!$E$2:$E$500,FO$1)</f>
        <v>2</v>
      </c>
      <c r="FP5" s="32">
        <f>COUNTIFS(Tickets!$N$2:$N$500,"Yes",Tickets!$E$2:$E$500,FP$1)</f>
        <v>1</v>
      </c>
      <c r="FQ5" s="32">
        <f>COUNTIFS(Tickets!$N$2:$N$500,"Yes",Tickets!$E$2:$E$500,FQ$1)</f>
        <v>0</v>
      </c>
      <c r="FR5" s="32">
        <f>COUNTIFS(Tickets!$N$2:$N$500,"Yes",Tickets!$E$2:$E$500,FR$1)</f>
        <v>0</v>
      </c>
      <c r="FS5" s="32">
        <f>COUNTIFS(Tickets!$N$2:$N$500,"Yes",Tickets!$E$2:$E$500,FS$1)</f>
        <v>2</v>
      </c>
      <c r="FT5" s="32">
        <f>COUNTIFS(Tickets!$N$2:$N$500,"Yes",Tickets!$E$2:$E$500,FT$1)</f>
        <v>1</v>
      </c>
      <c r="FU5" s="32">
        <f>COUNTIFS(Tickets!$N$2:$N$500,"Yes",Tickets!$E$2:$E$500,FU$1)</f>
        <v>2</v>
      </c>
      <c r="FV5" s="32">
        <f>COUNTIFS(Tickets!$N$2:$N$500,"Yes",Tickets!$E$2:$E$500,FV$1)</f>
        <v>1</v>
      </c>
      <c r="FW5" s="32">
        <f>COUNTIFS(Tickets!$N$2:$N$500,"Yes",Tickets!$E$2:$E$500,FW$1)</f>
        <v>2</v>
      </c>
      <c r="FX5" s="32">
        <f>COUNTIFS(Tickets!$N$2:$N$500,"Yes",Tickets!$E$2:$E$500,FX$1)</f>
        <v>0</v>
      </c>
      <c r="FY5" s="32">
        <f>COUNTIFS(Tickets!$N$2:$N$500,"Yes",Tickets!$E$2:$E$500,FY$1)</f>
        <v>0</v>
      </c>
      <c r="FZ5" s="32">
        <f>COUNTIFS(Tickets!$N$2:$N$500,"Yes",Tickets!$E$2:$E$500,FZ$1)</f>
        <v>2</v>
      </c>
      <c r="GA5" s="32">
        <f>COUNTIFS(Tickets!$N$2:$N$500,"Yes",Tickets!$E$2:$E$500,GA$1)</f>
        <v>0</v>
      </c>
      <c r="GB5" s="32">
        <f>COUNTIFS(Tickets!$N$2:$N$500,"Yes",Tickets!$E$2:$E$500,GB$1)</f>
        <v>1</v>
      </c>
      <c r="GC5" s="32">
        <f>COUNTIFS(Tickets!$N$2:$N$500,"Yes",Tickets!$E$2:$E$500,GC$1)</f>
        <v>1</v>
      </c>
      <c r="GD5" s="32">
        <f>COUNTIFS(Tickets!$N$2:$N$500,"Yes",Tickets!$E$2:$E$500,GD$1)</f>
        <v>0</v>
      </c>
      <c r="GE5" s="32">
        <f>COUNTIFS(Tickets!$N$2:$N$500,"Yes",Tickets!$E$2:$E$500,GE$1)</f>
        <v>1</v>
      </c>
      <c r="GF5" s="32">
        <f>COUNTIFS(Tickets!$N$2:$N$500,"Yes",Tickets!$E$2:$E$500,GF$1)</f>
        <v>1</v>
      </c>
      <c r="GG5" s="32">
        <f>COUNTIFS(Tickets!$N$2:$N$500,"Yes",Tickets!$E$2:$E$500,GG$1)</f>
        <v>2</v>
      </c>
      <c r="GH5" s="32">
        <f>COUNTIFS(Tickets!$N$2:$N$500,"Yes",Tickets!$E$2:$E$500,GH$1)</f>
        <v>2</v>
      </c>
      <c r="GI5" s="32">
        <f>COUNTIFS(Tickets!$N$2:$N$500,"Yes",Tickets!$E$2:$E$500,GI$1)</f>
        <v>0</v>
      </c>
      <c r="GJ5" s="32">
        <f>COUNTIFS(Tickets!$N$2:$N$500,"Yes",Tickets!$E$2:$E$500,GJ$1)</f>
        <v>3</v>
      </c>
      <c r="GK5" s="32">
        <f>COUNTIFS(Tickets!$N$2:$N$500,"Yes",Tickets!$E$2:$E$500,GK$1)</f>
        <v>1</v>
      </c>
      <c r="GL5" s="32">
        <f>COUNTIFS(Tickets!$N$2:$N$500,"Yes",Tickets!$E$2:$E$500,GL$1)</f>
        <v>0</v>
      </c>
      <c r="GM5" s="32">
        <f>COUNTIFS(Tickets!$N$2:$N$500,"Yes",Tickets!$E$2:$E$500,GM$1)</f>
        <v>3</v>
      </c>
      <c r="GN5" s="32">
        <f>COUNTIFS(Tickets!$N$2:$N$500,"Yes",Tickets!$E$2:$E$500,GN$1)</f>
        <v>4</v>
      </c>
      <c r="GO5" s="32">
        <f>COUNTIFS(Tickets!$N$2:$N$500,"Yes",Tickets!$E$2:$E$500,GO$1)</f>
        <v>3</v>
      </c>
      <c r="GP5" s="32">
        <f>COUNTIFS(Tickets!$N$2:$N$500,"Yes",Tickets!$E$2:$E$500,GP$1)</f>
        <v>2</v>
      </c>
      <c r="GQ5" s="32">
        <f>COUNTIFS(Tickets!$N$2:$N$500,"Yes",Tickets!$E$2:$E$500,GQ$1)</f>
        <v>0</v>
      </c>
      <c r="GR5" s="32">
        <f>COUNTIFS(Tickets!$N$2:$N$500,"Yes",Tickets!$E$2:$E$500,GR$1)</f>
        <v>3</v>
      </c>
      <c r="GS5" s="32">
        <f>COUNTIFS(Tickets!$N$2:$N$500,"Yes",Tickets!$E$2:$E$500,GS$1)</f>
        <v>0</v>
      </c>
      <c r="GT5" s="32">
        <f>COUNTIFS(Tickets!$N$2:$N$500,"Yes",Tickets!$E$2:$E$500,GT$1)</f>
        <v>1</v>
      </c>
      <c r="GU5" s="32">
        <f>COUNTIFS(Tickets!$N$2:$N$500,"Yes",Tickets!$E$2:$E$500,GU$1)</f>
        <v>0</v>
      </c>
      <c r="GV5" s="32">
        <f>COUNTIFS(Tickets!$N$2:$N$500,"Yes",Tickets!$E$2:$E$500,GV$1)</f>
        <v>1</v>
      </c>
      <c r="GW5" s="32">
        <f>COUNTIFS(Tickets!$N$2:$N$500,"Yes",Tickets!$E$2:$E$500,GW$1)</f>
        <v>1</v>
      </c>
      <c r="GX5" s="32">
        <f>COUNTIFS(Tickets!$N$2:$N$500,"Yes",Tickets!$E$2:$E$500,GX$1)</f>
        <v>2</v>
      </c>
      <c r="GY5" s="32">
        <f>COUNTIFS(Tickets!$N$2:$N$500,"Yes",Tickets!$E$2:$E$500,GY$1)</f>
        <v>2</v>
      </c>
      <c r="GZ5" s="32">
        <f>COUNTIFS(Tickets!$N$2:$N$500,"Yes",Tickets!$E$2:$E$500,GZ$1)</f>
        <v>0</v>
      </c>
      <c r="HA5" s="32">
        <f>COUNTIFS(Tickets!$N$2:$N$500,"Yes",Tickets!$E$2:$E$500,HA$1)</f>
        <v>1</v>
      </c>
      <c r="HB5" s="32">
        <f>COUNTIFS(Tickets!$N$2:$N$500,"Yes",Tickets!$E$2:$E$500,HB$1)</f>
        <v>0</v>
      </c>
      <c r="HC5" s="32">
        <f>COUNTIFS(Tickets!$N$2:$N$500,"Yes",Tickets!$E$2:$E$500,HC$1)</f>
        <v>0</v>
      </c>
      <c r="HD5" s="32">
        <f>COUNTIFS(Tickets!$N$2:$N$500,"Yes",Tickets!$E$2:$E$500,HD$1)</f>
        <v>2</v>
      </c>
      <c r="HE5" s="32">
        <f>COUNTIFS(Tickets!$N$2:$N$500,"Yes",Tickets!$E$2:$E$500,HE$1)</f>
        <v>3</v>
      </c>
      <c r="HF5" s="32">
        <f>COUNTIFS(Tickets!$N$2:$N$500,"Yes",Tickets!$E$2:$E$500,HF$1)</f>
        <v>2</v>
      </c>
      <c r="HG5" s="32">
        <f>COUNTIFS(Tickets!$N$2:$N$500,"Yes",Tickets!$E$2:$E$500,HG$1)</f>
        <v>2</v>
      </c>
      <c r="HH5" s="32">
        <f>COUNTIFS(Tickets!$N$2:$N$500,"Yes",Tickets!$E$2:$E$500,HH$1)</f>
        <v>2</v>
      </c>
      <c r="HI5" s="32">
        <f>COUNTIFS(Tickets!$N$2:$N$500,"Yes",Tickets!$E$2:$E$500,HI$1)</f>
        <v>4</v>
      </c>
      <c r="HJ5" s="32">
        <f>COUNTIFS(Tickets!$N$2:$N$500,"Yes",Tickets!$E$2:$E$500,HJ$1)</f>
        <v>2</v>
      </c>
      <c r="HK5" s="32">
        <f>COUNTIFS(Tickets!$N$2:$N$500,"Yes",Tickets!$E$2:$E$500,HK$1)</f>
        <v>0</v>
      </c>
      <c r="HL5" s="32">
        <f>COUNTIFS(Tickets!$N$2:$N$500,"Yes",Tickets!$E$2:$E$500,HL$1)</f>
        <v>1</v>
      </c>
      <c r="HM5" s="32">
        <f>COUNTIFS(Tickets!$N$2:$N$500,"Yes",Tickets!$E$2:$E$500,HM$1)</f>
        <v>2</v>
      </c>
      <c r="HN5" s="32">
        <f>COUNTIFS(Tickets!$N$2:$N$500,"Yes",Tickets!$E$2:$E$500,HN$1)</f>
        <v>2</v>
      </c>
      <c r="HO5" s="33">
        <f>COUNTIFS(Tickets!$N$2:$N$500,"Yes",Tickets!$E$2:$E$500,HO$1)</f>
        <v>3</v>
      </c>
      <c r="HP5" s="31">
        <f>COUNTIFS(Tickets!$N$2:$N$500,"Yes",Tickets!$E$2:$E$500,HP$1)</f>
        <v>1</v>
      </c>
      <c r="HQ5" s="32">
        <f>COUNTIFS(Tickets!$N$2:$N$500,"Yes",Tickets!$E$2:$E$500,HQ$1)</f>
        <v>3</v>
      </c>
      <c r="HR5" s="32">
        <f>COUNTIFS(Tickets!$N$2:$N$500,"Yes",Tickets!$E$2:$E$500,HR$1)</f>
        <v>1</v>
      </c>
      <c r="HS5" s="32">
        <f>COUNTIFS(Tickets!$N$2:$N$500,"Yes",Tickets!$E$2:$E$500,HS$1)</f>
        <v>3</v>
      </c>
      <c r="HT5" s="32">
        <f>COUNTIFS(Tickets!$N$2:$N$500,"Yes",Tickets!$E$2:$E$500,HT$1)</f>
        <v>2</v>
      </c>
      <c r="HU5" s="32">
        <f>COUNTIFS(Tickets!$N$2:$N$500,"Yes",Tickets!$E$2:$E$500,HU$1)</f>
        <v>1</v>
      </c>
      <c r="HV5" s="32">
        <f>COUNTIFS(Tickets!$N$2:$N$500,"Yes",Tickets!$E$2:$E$500,HV$1)</f>
        <v>1</v>
      </c>
      <c r="HW5" s="32">
        <f>COUNTIFS(Tickets!$N$2:$N$500,"Yes",Tickets!$E$2:$E$500,HW$1)</f>
        <v>0</v>
      </c>
      <c r="HX5" s="32">
        <f>COUNTIFS(Tickets!$N$2:$N$500,"Yes",Tickets!$E$2:$E$500,HX$1)</f>
        <v>2</v>
      </c>
      <c r="HY5" s="32">
        <f>COUNTIFS(Tickets!$N$2:$N$500,"Yes",Tickets!$E$2:$E$500,HY$1)</f>
        <v>1</v>
      </c>
      <c r="HZ5" s="32">
        <f>COUNTIFS(Tickets!$N$2:$N$500,"Yes",Tickets!$E$2:$E$500,HZ$1)</f>
        <v>0</v>
      </c>
      <c r="IA5" s="32">
        <f>COUNTIFS(Tickets!$N$2:$N$500,"Yes",Tickets!$E$2:$E$500,IA$1)</f>
        <v>0</v>
      </c>
      <c r="IB5" s="32">
        <f>COUNTIFS(Tickets!$N$2:$N$500,"Yes",Tickets!$E$2:$E$500,IB$1)</f>
        <v>0</v>
      </c>
      <c r="IC5" s="32">
        <f>COUNTIFS(Tickets!$N$2:$N$500,"Yes",Tickets!$E$2:$E$500,IC$1)</f>
        <v>2</v>
      </c>
      <c r="ID5" s="32">
        <f>COUNTIFS(Tickets!$N$2:$N$500,"Yes",Tickets!$E$2:$E$500,ID$1)</f>
        <v>1</v>
      </c>
      <c r="IE5" s="32">
        <f>COUNTIFS(Tickets!$N$2:$N$500,"Yes",Tickets!$E$2:$E$500,IE$1)</f>
        <v>0</v>
      </c>
      <c r="IF5" s="32">
        <f>COUNTIFS(Tickets!$N$2:$N$500,"Yes",Tickets!$E$2:$E$500,IF$1)</f>
        <v>1</v>
      </c>
      <c r="IG5" s="32">
        <f>COUNTIFS(Tickets!$N$2:$N$500,"Yes",Tickets!$E$2:$E$500,IG$1)</f>
        <v>0</v>
      </c>
      <c r="IH5" s="32">
        <f>COUNTIFS(Tickets!$N$2:$N$500,"Yes",Tickets!$E$2:$E$500,IH$1)</f>
        <v>1</v>
      </c>
      <c r="II5" s="32">
        <f>COUNTIFS(Tickets!$N$2:$N$500,"Yes",Tickets!$E$2:$E$500,II$1)</f>
        <v>0</v>
      </c>
      <c r="IJ5" s="32">
        <f>COUNTIFS(Tickets!$N$2:$N$500,"Yes",Tickets!$E$2:$E$500,IJ$1)</f>
        <v>0</v>
      </c>
      <c r="IK5" s="32">
        <f>COUNTIFS(Tickets!$N$2:$N$500,"Yes",Tickets!$E$2:$E$500,IK$1)</f>
        <v>0</v>
      </c>
      <c r="IL5" s="32">
        <f>COUNTIFS(Tickets!$N$2:$N$500,"Yes",Tickets!$E$2:$E$500,IL$1)</f>
        <v>1</v>
      </c>
      <c r="IM5" s="32">
        <f>COUNTIFS(Tickets!$N$2:$N$500,"Yes",Tickets!$E$2:$E$500,IM$1)</f>
        <v>2</v>
      </c>
      <c r="IN5" s="32">
        <f>COUNTIFS(Tickets!$N$2:$N$500,"Yes",Tickets!$E$2:$E$500,IN$1)</f>
        <v>0</v>
      </c>
      <c r="IO5" s="32">
        <f>COUNTIFS(Tickets!$N$2:$N$500,"Yes",Tickets!$E$2:$E$500,IO$1)</f>
        <v>1</v>
      </c>
      <c r="IP5" s="32">
        <f>COUNTIFS(Tickets!$N$2:$N$500,"Yes",Tickets!$E$2:$E$500,IP$1)</f>
        <v>1</v>
      </c>
      <c r="IQ5" s="32">
        <f>COUNTIFS(Tickets!$N$2:$N$500,"Yes",Tickets!$E$2:$E$500,IQ$1)</f>
        <v>2</v>
      </c>
      <c r="IR5" s="32">
        <f>COUNTIFS(Tickets!$N$2:$N$500,"Yes",Tickets!$E$2:$E$500,IR$1)</f>
        <v>4</v>
      </c>
      <c r="IS5" s="32">
        <f>COUNTIFS(Tickets!$N$2:$N$500,"Yes",Tickets!$E$2:$E$500,IS$1)</f>
        <v>4</v>
      </c>
      <c r="IT5" s="32">
        <f>COUNTIFS(Tickets!$N$2:$N$500,"Yes",Tickets!$E$2:$E$500,IT$1)</f>
        <v>1</v>
      </c>
      <c r="IU5" s="32">
        <f>COUNTIFS(Tickets!$N$2:$N$500,"Yes",Tickets!$E$2:$E$500,IU$1)</f>
        <v>4</v>
      </c>
      <c r="IV5" s="32">
        <f>COUNTIFS(Tickets!$N$2:$N$500,"Yes",Tickets!$E$2:$E$500,IV$1)</f>
        <v>3</v>
      </c>
      <c r="IW5" s="32">
        <f>COUNTIFS(Tickets!$N$2:$N$500,"Yes",Tickets!$E$2:$E$500,IW$1)</f>
        <v>1</v>
      </c>
      <c r="IX5" s="32">
        <f>COUNTIFS(Tickets!$N$2:$N$500,"Yes",Tickets!$E$2:$E$500,IX$1)</f>
        <v>1</v>
      </c>
      <c r="IY5" s="32">
        <f>COUNTIFS(Tickets!$N$2:$N$500,"Yes",Tickets!$E$2:$E$500,IY$1)</f>
        <v>2</v>
      </c>
      <c r="IZ5" s="32">
        <f>COUNTIFS(Tickets!$N$2:$N$500,"Yes",Tickets!$E$2:$E$500,IZ$1)</f>
        <v>2</v>
      </c>
      <c r="JA5" s="32">
        <f>COUNTIFS(Tickets!$N$2:$N$500,"Yes",Tickets!$E$2:$E$500,JA$1)</f>
        <v>0</v>
      </c>
      <c r="JB5" s="32">
        <f>COUNTIFS(Tickets!$N$2:$N$500,"Yes",Tickets!$E$2:$E$500,JB$1)</f>
        <v>2</v>
      </c>
      <c r="JC5" s="32">
        <f>COUNTIFS(Tickets!$N$2:$N$500,"Yes",Tickets!$E$2:$E$500,JC$1)</f>
        <v>2</v>
      </c>
      <c r="JD5" s="32">
        <f>COUNTIFS(Tickets!$N$2:$N$500,"Yes",Tickets!$E$2:$E$500,JD$1)</f>
        <v>3</v>
      </c>
      <c r="JE5" s="32">
        <f>COUNTIFS(Tickets!$N$2:$N$500,"Yes",Tickets!$E$2:$E$500,JE$1)</f>
        <v>2</v>
      </c>
      <c r="JF5" s="32">
        <f>COUNTIFS(Tickets!$N$2:$N$500,"Yes",Tickets!$E$2:$E$500,JF$1)</f>
        <v>2</v>
      </c>
      <c r="JG5" s="32">
        <f>COUNTIFS(Tickets!$N$2:$N$500,"Yes",Tickets!$E$2:$E$500,JG$1)</f>
        <v>1</v>
      </c>
      <c r="JH5" s="32">
        <f>COUNTIFS(Tickets!$N$2:$N$500,"Yes",Tickets!$E$2:$E$500,JH$1)</f>
        <v>0</v>
      </c>
      <c r="JI5" s="32">
        <f>COUNTIFS(Tickets!$N$2:$N$500,"Yes",Tickets!$E$2:$E$500,JI$1)</f>
        <v>2</v>
      </c>
      <c r="JJ5" s="32">
        <f>COUNTIFS(Tickets!$N$2:$N$500,"Yes",Tickets!$E$2:$E$500,JJ$1)</f>
        <v>2</v>
      </c>
      <c r="JK5" s="32">
        <f>COUNTIFS(Tickets!$N$2:$N$500,"Yes",Tickets!$E$2:$E$500,JK$1)</f>
        <v>3</v>
      </c>
      <c r="JL5" s="32">
        <f>COUNTIFS(Tickets!$N$2:$N$500,"Yes",Tickets!$E$2:$E$500,JL$1)</f>
        <v>0</v>
      </c>
      <c r="JM5" s="32">
        <f>COUNTIFS(Tickets!$N$2:$N$500,"Yes",Tickets!$E$2:$E$500,JM$1)</f>
        <v>0</v>
      </c>
      <c r="JN5" s="32">
        <f>COUNTIFS(Tickets!$N$2:$N$500,"Yes",Tickets!$E$2:$E$500,JN$1)</f>
        <v>1</v>
      </c>
      <c r="JO5" s="32">
        <f>COUNTIFS(Tickets!$N$2:$N$500,"Yes",Tickets!$E$2:$E$500,JO$1)</f>
        <v>0</v>
      </c>
      <c r="JP5" s="32">
        <f>COUNTIFS(Tickets!$N$2:$N$500,"Yes",Tickets!$E$2:$E$500,JP$1)</f>
        <v>2</v>
      </c>
      <c r="JQ5" s="32">
        <f>COUNTIFS(Tickets!$N$2:$N$500,"Yes",Tickets!$E$2:$E$500,JQ$1)</f>
        <v>0</v>
      </c>
      <c r="JR5" s="32">
        <f>COUNTIFS(Tickets!$N$2:$N$500,"Yes",Tickets!$E$2:$E$500,JR$1)</f>
        <v>1</v>
      </c>
      <c r="JS5" s="32">
        <f>COUNTIFS(Tickets!$N$2:$N$500,"Yes",Tickets!$E$2:$E$500,JS$1)</f>
        <v>0</v>
      </c>
      <c r="JT5" s="32">
        <f>COUNTIFS(Tickets!$N$2:$N$500,"Yes",Tickets!$E$2:$E$500,JT$1)</f>
        <v>0</v>
      </c>
      <c r="JU5" s="32">
        <f>COUNTIFS(Tickets!$N$2:$N$500,"Yes",Tickets!$E$2:$E$500,JU$1)</f>
        <v>3</v>
      </c>
      <c r="JV5" s="32">
        <f>COUNTIFS(Tickets!$N$2:$N$500,"Yes",Tickets!$E$2:$E$500,JV$1)</f>
        <v>0</v>
      </c>
      <c r="JW5" s="32">
        <f>COUNTIFS(Tickets!$N$2:$N$500,"Yes",Tickets!$E$2:$E$500,JW$1)</f>
        <v>3</v>
      </c>
      <c r="JX5" s="32">
        <f>COUNTIFS(Tickets!$N$2:$N$500,"Yes",Tickets!$E$2:$E$500,JX$1)</f>
        <v>1</v>
      </c>
      <c r="JY5" s="32">
        <f>COUNTIFS(Tickets!$N$2:$N$500,"Yes",Tickets!$E$2:$E$500,JY$1)</f>
        <v>1</v>
      </c>
      <c r="JZ5" s="32">
        <f>COUNTIFS(Tickets!$N$2:$N$500,"Yes",Tickets!$E$2:$E$500,JZ$1)</f>
        <v>1</v>
      </c>
      <c r="KA5" s="32">
        <f>COUNTIFS(Tickets!$N$2:$N$500,"Yes",Tickets!$E$2:$E$500,KA$1)</f>
        <v>1</v>
      </c>
      <c r="KB5" s="32">
        <f>COUNTIFS(Tickets!$N$2:$N$500,"Yes",Tickets!$E$2:$E$500,KB$1)</f>
        <v>3</v>
      </c>
      <c r="KC5" s="32">
        <f>COUNTIFS(Tickets!$N$2:$N$500,"Yes",Tickets!$E$2:$E$500,KC$1)</f>
        <v>0</v>
      </c>
      <c r="KD5" s="32">
        <f>COUNTIFS(Tickets!$N$2:$N$500,"Yes",Tickets!$E$2:$E$500,KD$1)</f>
        <v>2</v>
      </c>
      <c r="KE5" s="32">
        <f>COUNTIFS(Tickets!$N$2:$N$500,"Yes",Tickets!$E$2:$E$500,KE$1)</f>
        <v>1</v>
      </c>
      <c r="KF5" s="32">
        <f>COUNTIFS(Tickets!$N$2:$N$500,"Yes",Tickets!$E$2:$E$500,KF$1)</f>
        <v>1</v>
      </c>
      <c r="KG5" s="32">
        <f>COUNTIFS(Tickets!$N$2:$N$500,"Yes",Tickets!$E$2:$E$500,KG$1)</f>
        <v>0</v>
      </c>
      <c r="KH5" s="32">
        <f>COUNTIFS(Tickets!$N$2:$N$500,"Yes",Tickets!$E$2:$E$500,KH$1)</f>
        <v>1</v>
      </c>
      <c r="KI5" s="32">
        <f>COUNTIFS(Tickets!$N$2:$N$500,"Yes",Tickets!$E$2:$E$500,KI$1)</f>
        <v>0</v>
      </c>
      <c r="KJ5" s="32">
        <f>COUNTIFS(Tickets!$N$2:$N$500,"Yes",Tickets!$E$2:$E$500,KJ$1)</f>
        <v>2</v>
      </c>
      <c r="KK5" s="32">
        <f>COUNTIFS(Tickets!$N$2:$N$500,"Yes",Tickets!$E$2:$E$500,KK$1)</f>
        <v>0</v>
      </c>
      <c r="KL5" s="32">
        <f>COUNTIFS(Tickets!$N$2:$N$500,"Yes",Tickets!$E$2:$E$500,KL$1)</f>
        <v>0</v>
      </c>
      <c r="KM5" s="32">
        <f>COUNTIFS(Tickets!$N$2:$N$500,"Yes",Tickets!$E$2:$E$500,KM$1)</f>
        <v>3</v>
      </c>
      <c r="KN5" s="32">
        <f>COUNTIFS(Tickets!$N$2:$N$500,"Yes",Tickets!$E$2:$E$500,KN$1)</f>
        <v>1</v>
      </c>
      <c r="KO5" s="32">
        <f>COUNTIFS(Tickets!$N$2:$N$500,"Yes",Tickets!$E$2:$E$500,KO$1)</f>
        <v>1</v>
      </c>
      <c r="KP5" s="32">
        <f>COUNTIFS(Tickets!$N$2:$N$500,"Yes",Tickets!$E$2:$E$500,KP$1)</f>
        <v>0</v>
      </c>
      <c r="KQ5" s="32">
        <f>COUNTIFS(Tickets!$N$2:$N$500,"Yes",Tickets!$E$2:$E$500,KQ$1)</f>
        <v>2</v>
      </c>
      <c r="KR5" s="32">
        <f>COUNTIFS(Tickets!$N$2:$N$500,"Yes",Tickets!$E$2:$E$500,KR$1)</f>
        <v>0</v>
      </c>
      <c r="KS5" s="32">
        <f>COUNTIFS(Tickets!$N$2:$N$500,"Yes",Tickets!$E$2:$E$500,KS$1)</f>
        <v>1</v>
      </c>
      <c r="KT5" s="32">
        <f>COUNTIFS(Tickets!$N$2:$N$500,"Yes",Tickets!$E$2:$E$500,KT$1)</f>
        <v>0</v>
      </c>
      <c r="KU5" s="32">
        <f>COUNTIFS(Tickets!$N$2:$N$500,"Yes",Tickets!$E$2:$E$500,KU$1)</f>
        <v>1</v>
      </c>
      <c r="KV5" s="32">
        <f>COUNTIFS(Tickets!$N$2:$N$500,"Yes",Tickets!$E$2:$E$500,KV$1)</f>
        <v>0</v>
      </c>
      <c r="KW5" s="32">
        <f>COUNTIFS(Tickets!$N$2:$N$500,"Yes",Tickets!$E$2:$E$500,KW$1)</f>
        <v>2</v>
      </c>
      <c r="KX5" s="32">
        <f>COUNTIFS(Tickets!$N$2:$N$500,"Yes",Tickets!$E$2:$E$500,KX$1)</f>
        <v>1</v>
      </c>
      <c r="KY5" s="32">
        <f>COUNTIFS(Tickets!$N$2:$N$500,"Yes",Tickets!$E$2:$E$500,KY$1)</f>
        <v>3</v>
      </c>
      <c r="KZ5" s="32">
        <f>COUNTIFS(Tickets!$N$2:$N$500,"Yes",Tickets!$E$2:$E$500,KZ$1)</f>
        <v>1</v>
      </c>
      <c r="LA5" s="32">
        <f>COUNTIFS(Tickets!$N$2:$N$500,"Yes",Tickets!$E$2:$E$500,LA$1)</f>
        <v>0</v>
      </c>
      <c r="LB5" s="32">
        <f>COUNTIFS(Tickets!$N$2:$N$500,"Yes",Tickets!$E$2:$E$500,LB$1)</f>
        <v>0</v>
      </c>
      <c r="LC5" s="32">
        <f>COUNTIFS(Tickets!$N$2:$N$500,"Yes",Tickets!$E$2:$E$500,LC$1)</f>
        <v>1</v>
      </c>
      <c r="LD5" s="32">
        <f>COUNTIFS(Tickets!$N$2:$N$500,"Yes",Tickets!$E$2:$E$500,LD$1)</f>
        <v>1</v>
      </c>
      <c r="LE5" s="32">
        <f>COUNTIFS(Tickets!$N$2:$N$500,"Yes",Tickets!$E$2:$E$500,LE$1)</f>
        <v>0</v>
      </c>
      <c r="LF5" s="32">
        <f>COUNTIFS(Tickets!$N$2:$N$500,"Yes",Tickets!$E$2:$E$500,LF$1)</f>
        <v>0</v>
      </c>
      <c r="LG5" s="32">
        <f>COUNTIFS(Tickets!$N$2:$N$500,"Yes",Tickets!$E$2:$E$500,LG$1)</f>
        <v>0</v>
      </c>
      <c r="LH5" s="32">
        <f>COUNTIFS(Tickets!$N$2:$N$500,"Yes",Tickets!$E$2:$E$500,LH$1)</f>
        <v>1</v>
      </c>
      <c r="LI5" s="32">
        <f>COUNTIFS(Tickets!$N$2:$N$500,"Yes",Tickets!$E$2:$E$500,LI$1)</f>
        <v>0</v>
      </c>
      <c r="LJ5" s="32">
        <f>COUNTIFS(Tickets!$N$2:$N$500,"Yes",Tickets!$E$2:$E$500,LJ$1)</f>
        <v>2</v>
      </c>
      <c r="LK5" s="32">
        <f>COUNTIFS(Tickets!$N$2:$N$500,"Yes",Tickets!$E$2:$E$500,LK$1)</f>
        <v>1</v>
      </c>
      <c r="LL5" s="32">
        <f>COUNTIFS(Tickets!$N$2:$N$500,"Yes",Tickets!$E$2:$E$500,LL$1)</f>
        <v>2</v>
      </c>
      <c r="LM5" s="32">
        <f>COUNTIFS(Tickets!$N$2:$N$500,"Yes",Tickets!$E$2:$E$500,LM$1)</f>
        <v>1</v>
      </c>
      <c r="LN5" s="32">
        <f>COUNTIFS(Tickets!$N$2:$N$500,"Yes",Tickets!$E$2:$E$500,LN$1)</f>
        <v>2</v>
      </c>
      <c r="LO5" s="32">
        <f>COUNTIFS(Tickets!$N$2:$N$500,"Yes",Tickets!$E$2:$E$500,LO$1)</f>
        <v>2</v>
      </c>
      <c r="LP5" s="32">
        <f>COUNTIFS(Tickets!$N$2:$N$500,"Yes",Tickets!$E$2:$E$500,LP$1)</f>
        <v>5</v>
      </c>
      <c r="LQ5" s="32">
        <f>COUNTIFS(Tickets!$N$2:$N$500,"Yes",Tickets!$E$2:$E$500,LQ$1)</f>
        <v>2</v>
      </c>
      <c r="LR5" s="32">
        <f>COUNTIFS(Tickets!$N$2:$N$500,"Yes",Tickets!$E$2:$E$500,LR$1)</f>
        <v>1</v>
      </c>
      <c r="LS5" s="32">
        <f>COUNTIFS(Tickets!$N$2:$N$500,"Yes",Tickets!$E$2:$E$500,LS$1)</f>
        <v>0</v>
      </c>
      <c r="LT5" s="32">
        <f>COUNTIFS(Tickets!$N$2:$N$500,"Yes",Tickets!$E$2:$E$500,LT$1)</f>
        <v>0</v>
      </c>
      <c r="LU5" s="32">
        <f>COUNTIFS(Tickets!$N$2:$N$500,"Yes",Tickets!$E$2:$E$500,LU$1)</f>
        <v>1</v>
      </c>
      <c r="LV5" s="32">
        <f>COUNTIFS(Tickets!$N$2:$N$500,"Yes",Tickets!$E$2:$E$500,LV$1)</f>
        <v>0</v>
      </c>
      <c r="LW5" s="32">
        <f>COUNTIFS(Tickets!$N$2:$N$500,"Yes",Tickets!$E$2:$E$500,LW$1)</f>
        <v>3</v>
      </c>
      <c r="LX5" s="32">
        <f>COUNTIFS(Tickets!$N$2:$N$500,"Yes",Tickets!$E$2:$E$500,LX$1)</f>
        <v>2</v>
      </c>
      <c r="LY5" s="32">
        <f>COUNTIFS(Tickets!$N$2:$N$500,"Yes",Tickets!$E$2:$E$500,LY$1)</f>
        <v>2</v>
      </c>
      <c r="LZ5" s="32">
        <f>COUNTIFS(Tickets!$N$2:$N$500,"Yes",Tickets!$E$2:$E$500,LZ$1)</f>
        <v>2</v>
      </c>
      <c r="MA5" s="32">
        <f>COUNTIFS(Tickets!$N$2:$N$500,"Yes",Tickets!$E$2:$E$500,MA$1)</f>
        <v>1</v>
      </c>
      <c r="MB5" s="32">
        <f>COUNTIFS(Tickets!$N$2:$N$500,"Yes",Tickets!$E$2:$E$500,MB$1)</f>
        <v>0</v>
      </c>
      <c r="MC5" s="32">
        <f>COUNTIFS(Tickets!$N$2:$N$500,"Yes",Tickets!$E$2:$E$500,MC$1)</f>
        <v>1</v>
      </c>
      <c r="MD5" s="32">
        <f>COUNTIFS(Tickets!$N$2:$N$500,"Yes",Tickets!$E$2:$E$500,MD$1)</f>
        <v>2</v>
      </c>
      <c r="ME5" s="32">
        <f>COUNTIFS(Tickets!$N$2:$N$500,"Yes",Tickets!$E$2:$E$500,ME$1)</f>
        <v>1</v>
      </c>
      <c r="MF5" s="32">
        <f>COUNTIFS(Tickets!$N$2:$N$500,"Yes",Tickets!$E$2:$E$500,MF$1)</f>
        <v>1</v>
      </c>
      <c r="MG5" s="32">
        <f>COUNTIFS(Tickets!$N$2:$N$500,"Yes",Tickets!$E$2:$E$500,MG$1)</f>
        <v>1</v>
      </c>
      <c r="MH5" s="32">
        <f>COUNTIFS(Tickets!$N$2:$N$500,"Yes",Tickets!$E$2:$E$500,MH$1)</f>
        <v>2</v>
      </c>
      <c r="MI5" s="32">
        <f>COUNTIFS(Tickets!$N$2:$N$500,"Yes",Tickets!$E$2:$E$500,MI$1)</f>
        <v>5</v>
      </c>
      <c r="MJ5" s="32">
        <f>COUNTIFS(Tickets!$N$2:$N$500,"Yes",Tickets!$E$2:$E$500,MJ$1)</f>
        <v>1</v>
      </c>
      <c r="MK5" s="32">
        <f>COUNTIFS(Tickets!$N$2:$N$500,"Yes",Tickets!$E$2:$E$500,MK$1)</f>
        <v>1</v>
      </c>
      <c r="ML5" s="32">
        <f>COUNTIFS(Tickets!$N$2:$N$500,"Yes",Tickets!$E$2:$E$500,ML$1)</f>
        <v>1</v>
      </c>
      <c r="MM5" s="32">
        <f>COUNTIFS(Tickets!$N$2:$N$500,"Yes",Tickets!$E$2:$E$500,MM$1)</f>
        <v>3</v>
      </c>
      <c r="MN5" s="32">
        <f>COUNTIFS(Tickets!$N$2:$N$500,"Yes",Tickets!$E$2:$E$500,MN$1)</f>
        <v>1</v>
      </c>
      <c r="MO5" s="32">
        <f>COUNTIFS(Tickets!$N$2:$N$500,"Yes",Tickets!$E$2:$E$500,MO$1)</f>
        <v>3</v>
      </c>
      <c r="MP5" s="32">
        <f>COUNTIFS(Tickets!$N$2:$N$500,"Yes",Tickets!$E$2:$E$500,MP$1)</f>
        <v>2</v>
      </c>
      <c r="MQ5" s="32">
        <f>COUNTIFS(Tickets!$N$2:$N$500,"Yes",Tickets!$E$2:$E$500,MQ$1)</f>
        <v>0</v>
      </c>
      <c r="MR5" s="32">
        <f>COUNTIFS(Tickets!$N$2:$N$500,"Yes",Tickets!$E$2:$E$500,MR$1)</f>
        <v>1</v>
      </c>
      <c r="MS5" s="32">
        <f>COUNTIFS(Tickets!$N$2:$N$500,"Yes",Tickets!$E$2:$E$500,MS$1)</f>
        <v>2</v>
      </c>
      <c r="MT5" s="33">
        <f>COUNTIFS(Tickets!$N$2:$N$500,"Yes",Tickets!$E$2:$E$500,MT$1)</f>
        <v>2</v>
      </c>
    </row>
    <row r="6" spans="1:358" x14ac:dyDescent="0.25">
      <c r="A6" s="82" t="s">
        <v>9603</v>
      </c>
      <c r="B6" s="31">
        <f t="shared" si="6"/>
        <v>267</v>
      </c>
      <c r="C6" s="32">
        <f t="shared" si="7"/>
        <v>306</v>
      </c>
      <c r="D6" s="32">
        <f t="shared" si="8"/>
        <v>1540</v>
      </c>
      <c r="E6" s="32">
        <f t="shared" si="9"/>
        <v>1327</v>
      </c>
      <c r="F6" s="33">
        <f t="shared" si="10"/>
        <v>3440</v>
      </c>
      <c r="G6" s="32">
        <f>IFERROR(VLOOKUP(G$1,Table7[#All],3,FALSE),"0")</f>
        <v>8</v>
      </c>
      <c r="H6" s="32">
        <f>IFERROR(VLOOKUP(H$1,Table7[#All],3,FALSE),"0")</f>
        <v>5</v>
      </c>
      <c r="I6" s="32">
        <f>IFERROR(VLOOKUP(I$1,Table7[#All],3,FALSE),"0")</f>
        <v>10</v>
      </c>
      <c r="J6" s="32">
        <f>IFERROR(VLOOKUP(J$1,Table7[#All],3,FALSE),"0")</f>
        <v>3</v>
      </c>
      <c r="K6" s="32">
        <f>IFERROR(VLOOKUP(K$1,Table7[#All],3,FALSE),"0")</f>
        <v>5</v>
      </c>
      <c r="L6" s="32">
        <f>IFERROR(VLOOKUP(L$1,Table7[#All],3,FALSE),"0")</f>
        <v>10</v>
      </c>
      <c r="M6" s="32">
        <f>IFERROR(VLOOKUP(M$1,Table7[#All],3,FALSE),"0")</f>
        <v>3</v>
      </c>
      <c r="N6" s="32">
        <f>IFERROR(VLOOKUP(N$1,Table7[#All],3,FALSE),"0")</f>
        <v>10</v>
      </c>
      <c r="O6" s="32">
        <f>IFERROR(VLOOKUP(O$1,Table7[#All],3,FALSE),"0")</f>
        <v>3</v>
      </c>
      <c r="P6" s="32">
        <f>IFERROR(VLOOKUP(P$1,Table7[#All],3,FALSE),"0")</f>
        <v>10</v>
      </c>
      <c r="Q6" s="32">
        <f>IFERROR(VLOOKUP(Q$1,Table7[#All],3,FALSE),"0")</f>
        <v>6</v>
      </c>
      <c r="R6" s="32">
        <f>IFERROR(VLOOKUP(R$1,Table7[#All],3,FALSE),"0")</f>
        <v>10</v>
      </c>
      <c r="S6" s="32">
        <f>IFERROR(VLOOKUP(S$1,Table7[#All],3,FALSE),"0")</f>
        <v>7</v>
      </c>
      <c r="T6" s="32">
        <f>IFERROR(VLOOKUP(T$1,Table7[#All],3,FALSE),"0")</f>
        <v>10</v>
      </c>
      <c r="U6" s="32">
        <f>IFERROR(VLOOKUP(U$1,Table7[#All],3,FALSE),"0")</f>
        <v>8</v>
      </c>
      <c r="V6" s="32">
        <f>IFERROR(VLOOKUP(V$1,Table7[#All],3,FALSE),"0")</f>
        <v>10</v>
      </c>
      <c r="W6" s="32">
        <f>IFERROR(VLOOKUP(W$1,Table7[#All],3,FALSE),"0")</f>
        <v>10</v>
      </c>
      <c r="X6" s="32">
        <f>IFERROR(VLOOKUP(X$1,Table7[#All],3,FALSE),"0")</f>
        <v>3</v>
      </c>
      <c r="Y6" s="32">
        <f>IFERROR(VLOOKUP(Y$1,Table7[#All],3,FALSE),"0")</f>
        <v>10</v>
      </c>
      <c r="Z6" s="32">
        <f>IFERROR(VLOOKUP(Z$1,Table7[#All],3,FALSE),"0")</f>
        <v>10</v>
      </c>
      <c r="AA6" s="32">
        <f>IFERROR(VLOOKUP(AA$1,Table7[#All],3,FALSE),"0")</f>
        <v>3</v>
      </c>
      <c r="AB6" s="32">
        <f>IFERROR(VLOOKUP(AB$1,Table7[#All],3,FALSE),"0")</f>
        <v>10</v>
      </c>
      <c r="AC6" s="32">
        <f>IFERROR(VLOOKUP(AC$1,Table7[#All],3,FALSE),"0")</f>
        <v>7</v>
      </c>
      <c r="AD6" s="32">
        <f>IFERROR(VLOOKUP(AD$1,Table7[#All],3,FALSE),"0")</f>
        <v>10</v>
      </c>
      <c r="AE6" s="32">
        <f>IFERROR(VLOOKUP(AE$1,Table7[#All],3,FALSE),"0")</f>
        <v>4</v>
      </c>
      <c r="AF6" s="32">
        <f>IFERROR(VLOOKUP(AF$1,Table7[#All],3,FALSE),"0")</f>
        <v>10</v>
      </c>
      <c r="AG6" s="32">
        <f>IFERROR(VLOOKUP(AG$1,Table7[#All],3,FALSE),"0")</f>
        <v>14</v>
      </c>
      <c r="AH6" s="32">
        <f>IFERROR(VLOOKUP(AH$1,Table7[#All],3,FALSE),"0")</f>
        <v>10</v>
      </c>
      <c r="AI6" s="32">
        <f>IFERROR(VLOOKUP(AI$1,Table7[#All],3,FALSE),"0")</f>
        <v>18</v>
      </c>
      <c r="AJ6" s="32">
        <f>IFERROR(VLOOKUP(AJ$1,Table7[#All],3,FALSE),"0")</f>
        <v>10</v>
      </c>
      <c r="AK6" s="32">
        <f>IFERROR(VLOOKUP(AK$1,Table7[#All],3,FALSE),"0")</f>
        <v>10</v>
      </c>
      <c r="AL6" s="32">
        <f>IFERROR(VLOOKUP(AL$1,Table7[#All],3,FALSE),"0")</f>
        <v>10</v>
      </c>
      <c r="AM6" s="32">
        <f>IFERROR(VLOOKUP(AM$1,Table7[#All],3,FALSE),"0")</f>
        <v>1</v>
      </c>
      <c r="AN6" s="32">
        <f>IFERROR(VLOOKUP(AN$1,Table7[#All],3,FALSE),"0")</f>
        <v>10</v>
      </c>
      <c r="AO6" s="32">
        <f>IFERROR(VLOOKUP(AO$1,Table7[#All],3,FALSE),"0")</f>
        <v>17</v>
      </c>
      <c r="AP6" s="32">
        <f>IFERROR(VLOOKUP(AP$1,Table7[#All],3,FALSE),"0")</f>
        <v>10</v>
      </c>
      <c r="AQ6" s="32">
        <f>IFERROR(VLOOKUP(AQ$1,Table7[#All],3,FALSE),"0")</f>
        <v>13</v>
      </c>
      <c r="AR6" s="32">
        <f>IFERROR(VLOOKUP(AR$1,Table7[#All],3,FALSE),"0")</f>
        <v>10</v>
      </c>
      <c r="AS6" s="32">
        <f>IFERROR(VLOOKUP(AS$1,Table7[#All],3,FALSE),"0")</f>
        <v>10</v>
      </c>
      <c r="AT6" s="32">
        <f>IFERROR(VLOOKUP(AT$1,Table7[#All],3,FALSE),"0")</f>
        <v>12</v>
      </c>
      <c r="AU6" s="32">
        <f>IFERROR(VLOOKUP(AU$1,Table7[#All],3,FALSE),"0")</f>
        <v>10</v>
      </c>
      <c r="AV6" s="32">
        <f>IFERROR(VLOOKUP(AV$1,Table7[#All],3,FALSE),"0")</f>
        <v>5</v>
      </c>
      <c r="AW6" s="32">
        <f>IFERROR(VLOOKUP(AW$1,Table7[#All],3,FALSE),"0")</f>
        <v>10</v>
      </c>
      <c r="AX6" s="32">
        <f>IFERROR(VLOOKUP(AX$1,Table7[#All],3,FALSE),"0")</f>
        <v>10</v>
      </c>
      <c r="AY6" s="32">
        <f>IFERROR(VLOOKUP(AY$1,Table7[#All],3,FALSE),"0")</f>
        <v>9</v>
      </c>
      <c r="AZ6" s="32">
        <f>IFERROR(VLOOKUP(AZ$1,Table7[#All],3,FALSE),"0")</f>
        <v>10</v>
      </c>
      <c r="BA6" s="32">
        <f>IFERROR(VLOOKUP(BA$1,Table7[#All],3,FALSE),"0")</f>
        <v>9</v>
      </c>
      <c r="BB6" s="32">
        <f>IFERROR(VLOOKUP(BB$1,Table7[#All],3,FALSE),"0")</f>
        <v>10</v>
      </c>
      <c r="BC6" s="32">
        <f>IFERROR(VLOOKUP(BC$1,Table7[#All],3,FALSE),"0")</f>
        <v>10</v>
      </c>
      <c r="BD6" s="32">
        <f>IFERROR(VLOOKUP(BD$1,Table7[#All],3,FALSE),"0")</f>
        <v>10</v>
      </c>
      <c r="BE6" s="32">
        <f>IFERROR(VLOOKUP(BE$1,Table7[#All],3,FALSE),"0")</f>
        <v>10</v>
      </c>
      <c r="BF6" s="32">
        <f>IFERROR(VLOOKUP(BF$1,Table7[#All],3,FALSE),"0")</f>
        <v>10</v>
      </c>
      <c r="BG6" s="32">
        <f>IFERROR(VLOOKUP(BG$1,Table7[#All],3,FALSE),"0")</f>
        <v>10</v>
      </c>
      <c r="BH6" s="32">
        <f>IFERROR(VLOOKUP(BH$1,Table7[#All],3,FALSE),"0")</f>
        <v>10</v>
      </c>
      <c r="BI6" s="32">
        <f>IFERROR(VLOOKUP(BI$1,Table7[#All],3,FALSE),"0")</f>
        <v>10</v>
      </c>
      <c r="BJ6" s="32">
        <f>IFERROR(VLOOKUP(BJ$1,Table7[#All],3,FALSE),"0")</f>
        <v>10</v>
      </c>
      <c r="BK6" s="32">
        <f>IFERROR(VLOOKUP(BK$1,Table7[#All],3,FALSE),"0")</f>
        <v>10</v>
      </c>
      <c r="BL6" s="32">
        <f>IFERROR(VLOOKUP(BL$1,Table7[#All],3,FALSE),"0")</f>
        <v>10</v>
      </c>
      <c r="BM6" s="32">
        <f>IFERROR(VLOOKUP(BM$1,Table7[#All],3,FALSE),"0")</f>
        <v>10</v>
      </c>
      <c r="BN6" s="32">
        <f>IFERROR(VLOOKUP(BN$1,Table7[#All],3,FALSE),"0")</f>
        <v>10</v>
      </c>
      <c r="BO6" s="32">
        <f>IFERROR(VLOOKUP(BO$1,Table7[#All],3,FALSE),"0")</f>
        <v>10</v>
      </c>
      <c r="BP6" s="32">
        <f>IFERROR(VLOOKUP(BP$1,Table7[#All],3,FALSE),"0")</f>
        <v>10</v>
      </c>
      <c r="BQ6" s="32">
        <f>IFERROR(VLOOKUP(BQ$1,Table7[#All],3,FALSE),"0")</f>
        <v>10</v>
      </c>
      <c r="BR6" s="32">
        <f>IFERROR(VLOOKUP(BR$1,Table7[#All],3,FALSE),"0")</f>
        <v>10</v>
      </c>
      <c r="BS6" s="32">
        <f>IFERROR(VLOOKUP(BS$1,Table7[#All],3,FALSE),"0")</f>
        <v>10</v>
      </c>
      <c r="BT6" s="32">
        <f>IFERROR(VLOOKUP(BT$1,Table7[#All],3,FALSE),"0")</f>
        <v>10</v>
      </c>
      <c r="BU6" s="32">
        <f>IFERROR(VLOOKUP(BU$1,Table7[#All],3,FALSE),"0")</f>
        <v>10</v>
      </c>
      <c r="BV6" s="32">
        <f>IFERROR(VLOOKUP(BV$1,Table7[#All],3,FALSE),"0")</f>
        <v>10</v>
      </c>
      <c r="BW6" s="32">
        <f>IFERROR(VLOOKUP(BW$1,Table7[#All],3,FALSE),"0")</f>
        <v>10</v>
      </c>
      <c r="BX6" s="32">
        <f>IFERROR(VLOOKUP(BX$1,Table7[#All],3,FALSE),"0")</f>
        <v>10</v>
      </c>
      <c r="BY6" s="32">
        <f>IFERROR(VLOOKUP(BY$1,Table7[#All],3,FALSE),"0")</f>
        <v>10</v>
      </c>
      <c r="BZ6" s="32">
        <f>IFERROR(VLOOKUP(BZ$1,Table7[#All],3,FALSE),"0")</f>
        <v>10</v>
      </c>
      <c r="CA6" s="32">
        <f>IFERROR(VLOOKUP(CA$1,Table7[#All],3,FALSE),"0")</f>
        <v>10</v>
      </c>
      <c r="CB6" s="32">
        <f>IFERROR(VLOOKUP(CB$1,Table7[#All],3,FALSE),"0")</f>
        <v>10</v>
      </c>
      <c r="CC6" s="32">
        <f>IFERROR(VLOOKUP(CC$1,Table7[#All],3,FALSE),"0")</f>
        <v>10</v>
      </c>
      <c r="CD6" s="32">
        <f>IFERROR(VLOOKUP(CD$1,Table7[#All],3,FALSE),"0")</f>
        <v>10</v>
      </c>
      <c r="CE6" s="32">
        <f>IFERROR(VLOOKUP(CE$1,Table7[#All],3,FALSE),"0")</f>
        <v>10</v>
      </c>
      <c r="CF6" s="32">
        <f>IFERROR(VLOOKUP(CF$1,Table7[#All],3,FALSE),"0")</f>
        <v>10</v>
      </c>
      <c r="CG6" s="32">
        <f>IFERROR(VLOOKUP(CG$1,Table7[#All],3,FALSE),"0")</f>
        <v>10</v>
      </c>
      <c r="CH6" s="32">
        <f>IFERROR(VLOOKUP(CH$1,Table7[#All],3,FALSE),"0")</f>
        <v>10</v>
      </c>
      <c r="CI6" s="32">
        <f>IFERROR(VLOOKUP(CI$1,Table7[#All],3,FALSE),"0")</f>
        <v>10</v>
      </c>
      <c r="CJ6" s="32">
        <f>IFERROR(VLOOKUP(CJ$1,Table7[#All],3,FALSE),"0")</f>
        <v>10</v>
      </c>
      <c r="CK6" s="32">
        <f>IFERROR(VLOOKUP(CK$1,Table7[#All],3,FALSE),"0")</f>
        <v>10</v>
      </c>
      <c r="CL6" s="32">
        <f>IFERROR(VLOOKUP(CL$1,Table7[#All],3,FALSE),"0")</f>
        <v>10</v>
      </c>
      <c r="CM6" s="32">
        <f>IFERROR(VLOOKUP(CM$1,Table7[#All],3,FALSE),"0")</f>
        <v>10</v>
      </c>
      <c r="CN6" s="32">
        <f>IFERROR(VLOOKUP(CN$1,Table7[#All],3,FALSE),"0")</f>
        <v>10</v>
      </c>
      <c r="CO6" s="32">
        <f>IFERROR(VLOOKUP(CO$1,Table7[#All],3,FALSE),"0")</f>
        <v>10</v>
      </c>
      <c r="CP6" s="32">
        <f>IFERROR(VLOOKUP(CP$1,Table7[#All],3,FALSE),"0")</f>
        <v>10</v>
      </c>
      <c r="CQ6" s="32">
        <f>IFERROR(VLOOKUP(CQ$1,Table7[#All],3,FALSE),"0")</f>
        <v>10</v>
      </c>
      <c r="CR6" s="32">
        <f>IFERROR(VLOOKUP(CR$1,Table7[#All],3,FALSE),"0")</f>
        <v>10</v>
      </c>
      <c r="CS6" s="32">
        <f>IFERROR(VLOOKUP(CS$1,Table7[#All],3,FALSE),"0")</f>
        <v>10</v>
      </c>
      <c r="CT6" s="32">
        <f>IFERROR(VLOOKUP(CT$1,Table7[#All],3,FALSE),"0")</f>
        <v>10</v>
      </c>
      <c r="CU6" s="32">
        <f>IFERROR(VLOOKUP(CU$1,Table7[#All],3,FALSE),"0")</f>
        <v>10</v>
      </c>
      <c r="CV6" s="32">
        <f>IFERROR(VLOOKUP(CV$1,Table7[#All],3,FALSE),"0")</f>
        <v>10</v>
      </c>
      <c r="CW6" s="32">
        <f>IFERROR(VLOOKUP(CW$1,Table7[#All],3,FALSE),"0")</f>
        <v>10</v>
      </c>
      <c r="CX6" s="32">
        <f>IFERROR(VLOOKUP(CX$1,Table7[#All],3,FALSE),"0")</f>
        <v>10</v>
      </c>
      <c r="CY6" s="32">
        <f>IFERROR(VLOOKUP(CY$1,Table7[#All],3,FALSE),"0")</f>
        <v>10</v>
      </c>
      <c r="CZ6" s="32">
        <f>IFERROR(VLOOKUP(CZ$1,Table7[#All],3,FALSE),"0")</f>
        <v>10</v>
      </c>
      <c r="DA6" s="32">
        <f>IFERROR(VLOOKUP(DA$1,Table7[#All],3,FALSE),"0")</f>
        <v>10</v>
      </c>
      <c r="DB6" s="32">
        <f>IFERROR(VLOOKUP(DB$1,Table7[#All],3,FALSE),"0")</f>
        <v>10</v>
      </c>
      <c r="DC6" s="32">
        <f>IFERROR(VLOOKUP(DC$1,Table7[#All],3,FALSE),"0")</f>
        <v>10</v>
      </c>
      <c r="DD6" s="32">
        <f>IFERROR(VLOOKUP(DD$1,Table7[#All],3,FALSE),"0")</f>
        <v>10</v>
      </c>
      <c r="DE6" s="32">
        <f>IFERROR(VLOOKUP(DE$1,Table7[#All],3,FALSE),"0")</f>
        <v>10</v>
      </c>
      <c r="DF6" s="32">
        <f>IFERROR(VLOOKUP(DF$1,Table7[#All],3,FALSE),"0")</f>
        <v>10</v>
      </c>
      <c r="DG6" s="32">
        <f>IFERROR(VLOOKUP(DG$1,Table7[#All],3,FALSE),"0")</f>
        <v>10</v>
      </c>
      <c r="DH6" s="32">
        <f>IFERROR(VLOOKUP(DH$1,Table7[#All],3,FALSE),"0")</f>
        <v>10</v>
      </c>
      <c r="DI6" s="32">
        <f>IFERROR(VLOOKUP(DI$1,Table7[#All],3,FALSE),"0")</f>
        <v>10</v>
      </c>
      <c r="DJ6" s="32">
        <f>IFERROR(VLOOKUP(DJ$1,Table7[#All],3,FALSE),"0")</f>
        <v>10</v>
      </c>
      <c r="DK6" s="32">
        <f>IFERROR(VLOOKUP(DK$1,Table7[#All],3,FALSE),"0")</f>
        <v>10</v>
      </c>
      <c r="DL6" s="32">
        <f>IFERROR(VLOOKUP(DL$1,Table7[#All],3,FALSE),"0")</f>
        <v>10</v>
      </c>
      <c r="DM6" s="32">
        <f>IFERROR(VLOOKUP(DM$1,Table7[#All],3,FALSE),"0")</f>
        <v>10</v>
      </c>
      <c r="DN6" s="32">
        <f>IFERROR(VLOOKUP(DN$1,Table7[#All],3,FALSE),"0")</f>
        <v>10</v>
      </c>
      <c r="DO6" s="32">
        <f>IFERROR(VLOOKUP(DO$1,Table7[#All],3,FALSE),"0")</f>
        <v>10</v>
      </c>
      <c r="DP6" s="32">
        <f>IFERROR(VLOOKUP(DP$1,Table7[#All],3,FALSE),"0")</f>
        <v>10</v>
      </c>
      <c r="DQ6" s="32">
        <f>IFERROR(VLOOKUP(DQ$1,Table7[#All],3,FALSE),"0")</f>
        <v>10</v>
      </c>
      <c r="DR6" s="32">
        <f>IFERROR(VLOOKUP(DR$1,Table7[#All],3,FALSE),"0")</f>
        <v>10</v>
      </c>
      <c r="DS6" s="32">
        <f>IFERROR(VLOOKUP(DS$1,Table7[#All],3,FALSE),"0")</f>
        <v>10</v>
      </c>
      <c r="DT6" s="32">
        <f>IFERROR(VLOOKUP(DT$1,Table7[#All],3,FALSE),"0")</f>
        <v>10</v>
      </c>
      <c r="DU6" s="32">
        <f>IFERROR(VLOOKUP(DU$1,Table7[#All],3,FALSE),"0")</f>
        <v>10</v>
      </c>
      <c r="DV6" s="32">
        <f>IFERROR(VLOOKUP(DV$1,Table7[#All],3,FALSE),"0")</f>
        <v>10</v>
      </c>
      <c r="DW6" s="32">
        <f>IFERROR(VLOOKUP(DW$1,Table7[#All],3,FALSE),"0")</f>
        <v>10</v>
      </c>
      <c r="DX6" s="32">
        <f>IFERROR(VLOOKUP(DX$1,Table7[#All],3,FALSE),"0")</f>
        <v>10</v>
      </c>
      <c r="DY6" s="32">
        <f>IFERROR(VLOOKUP(DY$1,Table7[#All],3,FALSE),"0")</f>
        <v>10</v>
      </c>
      <c r="DZ6" s="32">
        <f>IFERROR(VLOOKUP(DZ$1,Table7[#All],3,FALSE),"0")</f>
        <v>10</v>
      </c>
      <c r="EA6" s="32">
        <f>IFERROR(VLOOKUP(EA$1,Table7[#All],3,FALSE),"0")</f>
        <v>10</v>
      </c>
      <c r="EB6" s="32">
        <f>IFERROR(VLOOKUP(EB$1,Table7[#All],3,FALSE),"0")</f>
        <v>10</v>
      </c>
      <c r="EC6" s="32">
        <f>IFERROR(VLOOKUP(EC$1,Table7[#All],3,FALSE),"0")</f>
        <v>10</v>
      </c>
      <c r="ED6" s="32">
        <f>IFERROR(VLOOKUP(ED$1,Table7[#All],3,FALSE),"0")</f>
        <v>10</v>
      </c>
      <c r="EE6" s="32">
        <f>IFERROR(VLOOKUP(EE$1,Table7[#All],3,FALSE),"0")</f>
        <v>10</v>
      </c>
      <c r="EF6" s="32">
        <f>IFERROR(VLOOKUP(EF$1,Table7[#All],3,FALSE),"0")</f>
        <v>10</v>
      </c>
      <c r="EG6" s="32">
        <f>IFERROR(VLOOKUP(EG$1,Table7[#All],3,FALSE),"0")</f>
        <v>10</v>
      </c>
      <c r="EH6" s="32">
        <f>IFERROR(VLOOKUP(EH$1,Table7[#All],3,FALSE),"0")</f>
        <v>10</v>
      </c>
      <c r="EI6" s="32">
        <f>IFERROR(VLOOKUP(EI$1,Table7[#All],3,FALSE),"0")</f>
        <v>10</v>
      </c>
      <c r="EJ6" s="32">
        <f>IFERROR(VLOOKUP(EJ$1,Table7[#All],3,FALSE),"0")</f>
        <v>10</v>
      </c>
      <c r="EK6" s="32">
        <f>IFERROR(VLOOKUP(EK$1,Table7[#All],3,FALSE),"0")</f>
        <v>10</v>
      </c>
      <c r="EL6" s="32">
        <f>IFERROR(VLOOKUP(EL$1,Table7[#All],3,FALSE),"0")</f>
        <v>10</v>
      </c>
      <c r="EM6" s="32">
        <f>IFERROR(VLOOKUP(EM$1,Table7[#All],3,FALSE),"0")</f>
        <v>10</v>
      </c>
      <c r="EN6" s="32">
        <f>IFERROR(VLOOKUP(EN$1,Table7[#All],3,FALSE),"0")</f>
        <v>10</v>
      </c>
      <c r="EO6" s="32">
        <f>IFERROR(VLOOKUP(EO$1,Table7[#All],3,FALSE),"0")</f>
        <v>10</v>
      </c>
      <c r="EP6" s="32">
        <f>IFERROR(VLOOKUP(EP$1,Table7[#All],3,FALSE),"0")</f>
        <v>10</v>
      </c>
      <c r="EQ6" s="32">
        <f>IFERROR(VLOOKUP(EQ$1,Table7[#All],3,FALSE),"0")</f>
        <v>10</v>
      </c>
      <c r="ER6" s="32">
        <f>IFERROR(VLOOKUP(ER$1,Table7[#All],3,FALSE),"0")</f>
        <v>10</v>
      </c>
      <c r="ES6" s="32">
        <f>IFERROR(VLOOKUP(ES$1,Table7[#All],3,FALSE),"0")</f>
        <v>10</v>
      </c>
      <c r="ET6" s="32">
        <f>IFERROR(VLOOKUP(ET$1,Table7[#All],3,FALSE),"0")</f>
        <v>10</v>
      </c>
      <c r="EU6" s="32">
        <f>IFERROR(VLOOKUP(EU$1,Table7[#All],3,FALSE),"0")</f>
        <v>10</v>
      </c>
      <c r="EV6" s="32">
        <f>IFERROR(VLOOKUP(EV$1,Table7[#All],3,FALSE),"0")</f>
        <v>10</v>
      </c>
      <c r="EW6" s="32">
        <f>IFERROR(VLOOKUP(EW$1,Table7[#All],3,FALSE),"0")</f>
        <v>10</v>
      </c>
      <c r="EX6" s="32">
        <f>IFERROR(VLOOKUP(EX$1,Table7[#All],3,FALSE),"0")</f>
        <v>10</v>
      </c>
      <c r="EY6" s="32">
        <f>IFERROR(VLOOKUP(EY$1,Table7[#All],3,FALSE),"0")</f>
        <v>10</v>
      </c>
      <c r="EZ6" s="32">
        <f>IFERROR(VLOOKUP(EZ$1,Table7[#All],3,FALSE),"0")</f>
        <v>10</v>
      </c>
      <c r="FA6" s="32">
        <f>IFERROR(VLOOKUP(FA$1,Table7[#All],3,FALSE),"0")</f>
        <v>10</v>
      </c>
      <c r="FB6" s="32">
        <f>IFERROR(VLOOKUP(FB$1,Table7[#All],3,FALSE),"0")</f>
        <v>10</v>
      </c>
      <c r="FC6" s="32">
        <f>IFERROR(VLOOKUP(FC$1,Table7[#All],3,FALSE),"0")</f>
        <v>10</v>
      </c>
      <c r="FD6" s="32">
        <f>IFERROR(VLOOKUP(FD$1,Table7[#All],3,FALSE),"0")</f>
        <v>10</v>
      </c>
      <c r="FE6" s="32">
        <f>IFERROR(VLOOKUP(FE$1,Table7[#All],3,FALSE),"0")</f>
        <v>10</v>
      </c>
      <c r="FF6" s="32">
        <f>IFERROR(VLOOKUP(FF$1,Table7[#All],3,FALSE),"0")</f>
        <v>10</v>
      </c>
      <c r="FG6" s="32">
        <f>IFERROR(VLOOKUP(FG$1,Table7[#All],3,FALSE),"0")</f>
        <v>10</v>
      </c>
      <c r="FH6" s="32">
        <f>IFERROR(VLOOKUP(FH$1,Table7[#All],3,FALSE),"0")</f>
        <v>10</v>
      </c>
      <c r="FI6" s="32">
        <f>IFERROR(VLOOKUP(FI$1,Table7[#All],3,FALSE),"0")</f>
        <v>10</v>
      </c>
      <c r="FJ6" s="32">
        <f>IFERROR(VLOOKUP(FJ$1,Table7[#All],3,FALSE),"0")</f>
        <v>10</v>
      </c>
      <c r="FK6" s="32">
        <f>IFERROR(VLOOKUP(FK$1,Table7[#All],3,FALSE),"0")</f>
        <v>10</v>
      </c>
      <c r="FL6" s="32">
        <f>IFERROR(VLOOKUP(FL$1,Table7[#All],3,FALSE),"0")</f>
        <v>10</v>
      </c>
      <c r="FM6" s="32">
        <f>IFERROR(VLOOKUP(FM$1,Table7[#All],3,FALSE),"0")</f>
        <v>10</v>
      </c>
      <c r="FN6" s="32">
        <f>IFERROR(VLOOKUP(FN$1,Table7[#All],3,FALSE),"0")</f>
        <v>10</v>
      </c>
      <c r="FO6" s="32">
        <f>IFERROR(VLOOKUP(FO$1,Table7[#All],3,FALSE),"0")</f>
        <v>10</v>
      </c>
      <c r="FP6" s="32">
        <f>IFERROR(VLOOKUP(FP$1,Table7[#All],3,FALSE),"0")</f>
        <v>10</v>
      </c>
      <c r="FQ6" s="32">
        <f>IFERROR(VLOOKUP(FQ$1,Table7[#All],3,FALSE),"0")</f>
        <v>10</v>
      </c>
      <c r="FR6" s="32">
        <f>IFERROR(VLOOKUP(FR$1,Table7[#All],3,FALSE),"0")</f>
        <v>10</v>
      </c>
      <c r="FS6" s="32">
        <f>IFERROR(VLOOKUP(FS$1,Table7[#All],3,FALSE),"0")</f>
        <v>10</v>
      </c>
      <c r="FT6" s="32">
        <f>IFERROR(VLOOKUP(FT$1,Table7[#All],3,FALSE),"0")</f>
        <v>10</v>
      </c>
      <c r="FU6" s="32">
        <f>IFERROR(VLOOKUP(FU$1,Table7[#All],3,FALSE),"0")</f>
        <v>10</v>
      </c>
      <c r="FV6" s="32">
        <f>IFERROR(VLOOKUP(FV$1,Table7[#All],3,FALSE),"0")</f>
        <v>10</v>
      </c>
      <c r="FW6" s="32">
        <f>IFERROR(VLOOKUP(FW$1,Table7[#All],3,FALSE),"0")</f>
        <v>10</v>
      </c>
      <c r="FX6" s="32">
        <f>IFERROR(VLOOKUP(FX$1,Table7[#All],3,FALSE),"0")</f>
        <v>10</v>
      </c>
      <c r="FY6" s="32">
        <f>IFERROR(VLOOKUP(FY$1,Table7[#All],3,FALSE),"0")</f>
        <v>10</v>
      </c>
      <c r="FZ6" s="32">
        <f>IFERROR(VLOOKUP(FZ$1,Table7[#All],3,FALSE),"0")</f>
        <v>10</v>
      </c>
      <c r="GA6" s="32">
        <f>IFERROR(VLOOKUP(GA$1,Table7[#All],3,FALSE),"0")</f>
        <v>10</v>
      </c>
      <c r="GB6" s="32">
        <f>IFERROR(VLOOKUP(GB$1,Table7[#All],3,FALSE),"0")</f>
        <v>10</v>
      </c>
      <c r="GC6" s="32">
        <f>IFERROR(VLOOKUP(GC$1,Table7[#All],3,FALSE),"0")</f>
        <v>10</v>
      </c>
      <c r="GD6" s="32">
        <f>IFERROR(VLOOKUP(GD$1,Table7[#All],3,FALSE),"0")</f>
        <v>10</v>
      </c>
      <c r="GE6" s="32">
        <f>IFERROR(VLOOKUP(GE$1,Table7[#All],3,FALSE),"0")</f>
        <v>10</v>
      </c>
      <c r="GF6" s="32">
        <f>IFERROR(VLOOKUP(GF$1,Table7[#All],3,FALSE),"0")</f>
        <v>10</v>
      </c>
      <c r="GG6" s="32">
        <f>IFERROR(VLOOKUP(GG$1,Table7[#All],3,FALSE),"0")</f>
        <v>10</v>
      </c>
      <c r="GH6" s="32">
        <f>IFERROR(VLOOKUP(GH$1,Table7[#All],3,FALSE),"0")</f>
        <v>10</v>
      </c>
      <c r="GI6" s="32">
        <f>IFERROR(VLOOKUP(GI$1,Table7[#All],3,FALSE),"0")</f>
        <v>10</v>
      </c>
      <c r="GJ6" s="32">
        <f>IFERROR(VLOOKUP(GJ$1,Table7[#All],3,FALSE),"0")</f>
        <v>10</v>
      </c>
      <c r="GK6" s="32">
        <f>IFERROR(VLOOKUP(GK$1,Table7[#All],3,FALSE),"0")</f>
        <v>10</v>
      </c>
      <c r="GL6" s="32">
        <f>IFERROR(VLOOKUP(GL$1,Table7[#All],3,FALSE),"0")</f>
        <v>10</v>
      </c>
      <c r="GM6" s="32">
        <f>IFERROR(VLOOKUP(GM$1,Table7[#All],3,FALSE),"0")</f>
        <v>10</v>
      </c>
      <c r="GN6" s="32">
        <f>IFERROR(VLOOKUP(GN$1,Table7[#All],3,FALSE),"0")</f>
        <v>10</v>
      </c>
      <c r="GO6" s="32">
        <f>IFERROR(VLOOKUP(GO$1,Table7[#All],3,FALSE),"0")</f>
        <v>10</v>
      </c>
      <c r="GP6" s="32">
        <f>IFERROR(VLOOKUP(GP$1,Table7[#All],3,FALSE),"0")</f>
        <v>10</v>
      </c>
      <c r="GQ6" s="32">
        <f>IFERROR(VLOOKUP(GQ$1,Table7[#All],3,FALSE),"0")</f>
        <v>10</v>
      </c>
      <c r="GR6" s="32">
        <f>IFERROR(VLOOKUP(GR$1,Table7[#All],3,FALSE),"0")</f>
        <v>10</v>
      </c>
      <c r="GS6" s="32">
        <f>IFERROR(VLOOKUP(GS$1,Table7[#All],3,FALSE),"0")</f>
        <v>10</v>
      </c>
      <c r="GT6" s="32">
        <f>IFERROR(VLOOKUP(GT$1,Table7[#All],3,FALSE),"0")</f>
        <v>10</v>
      </c>
      <c r="GU6" s="32">
        <f>IFERROR(VLOOKUP(GU$1,Table7[#All],3,FALSE),"0")</f>
        <v>10</v>
      </c>
      <c r="GV6" s="32">
        <f>IFERROR(VLOOKUP(GV$1,Table7[#All],3,FALSE),"0")</f>
        <v>10</v>
      </c>
      <c r="GW6" s="32">
        <f>IFERROR(VLOOKUP(GW$1,Table7[#All],3,FALSE),"0")</f>
        <v>10</v>
      </c>
      <c r="GX6" s="32">
        <f>IFERROR(VLOOKUP(GX$1,Table7[#All],3,FALSE),"0")</f>
        <v>10</v>
      </c>
      <c r="GY6" s="32">
        <f>IFERROR(VLOOKUP(GY$1,Table7[#All],3,FALSE),"0")</f>
        <v>10</v>
      </c>
      <c r="GZ6" s="32">
        <f>IFERROR(VLOOKUP(GZ$1,Table7[#All],3,FALSE),"0")</f>
        <v>10</v>
      </c>
      <c r="HA6" s="32">
        <f>IFERROR(VLOOKUP(HA$1,Table7[#All],3,FALSE),"0")</f>
        <v>10</v>
      </c>
      <c r="HB6" s="32">
        <f>IFERROR(VLOOKUP(HB$1,Table7[#All],3,FALSE),"0")</f>
        <v>10</v>
      </c>
      <c r="HC6" s="32">
        <f>IFERROR(VLOOKUP(HC$1,Table7[#All],3,FALSE),"0")</f>
        <v>10</v>
      </c>
      <c r="HD6" s="32">
        <f>IFERROR(VLOOKUP(HD$1,Table7[#All],3,FALSE),"0")</f>
        <v>10</v>
      </c>
      <c r="HE6" s="32">
        <f>IFERROR(VLOOKUP(HE$1,Table7[#All],3,FALSE),"0")</f>
        <v>10</v>
      </c>
      <c r="HF6" s="32">
        <f>IFERROR(VLOOKUP(HF$1,Table7[#All],3,FALSE),"0")</f>
        <v>10</v>
      </c>
      <c r="HG6" s="32">
        <f>IFERROR(VLOOKUP(HG$1,Table7[#All],3,FALSE),"0")</f>
        <v>10</v>
      </c>
      <c r="HH6" s="32">
        <f>IFERROR(VLOOKUP(HH$1,Table7[#All],3,FALSE),"0")</f>
        <v>10</v>
      </c>
      <c r="HI6" s="32">
        <f>IFERROR(VLOOKUP(HI$1,Table7[#All],3,FALSE),"0")</f>
        <v>10</v>
      </c>
      <c r="HJ6" s="32">
        <f>IFERROR(VLOOKUP(HJ$1,Table7[#All],3,FALSE),"0")</f>
        <v>10</v>
      </c>
      <c r="HK6" s="32">
        <f>IFERROR(VLOOKUP(HK$1,Table7[#All],3,FALSE),"0")</f>
        <v>10</v>
      </c>
      <c r="HL6" s="32">
        <f>IFERROR(VLOOKUP(HL$1,Table7[#All],3,FALSE),"0")</f>
        <v>10</v>
      </c>
      <c r="HM6" s="32">
        <f>IFERROR(VLOOKUP(HM$1,Table7[#All],3,FALSE),"0")</f>
        <v>10</v>
      </c>
      <c r="HN6" s="32">
        <f>IFERROR(VLOOKUP(HN$1,Table7[#All],3,FALSE),"0")</f>
        <v>10</v>
      </c>
      <c r="HO6" s="32">
        <f>IFERROR(VLOOKUP(HO$1,Table7[#All],3,FALSE),"0")</f>
        <v>10</v>
      </c>
      <c r="HP6" s="32">
        <f>IFERROR(VLOOKUP(HP$1,Table7[#All],3,FALSE),"0")</f>
        <v>10</v>
      </c>
      <c r="HQ6" s="32">
        <f>IFERROR(VLOOKUP(HQ$1,Table7[#All],3,FALSE),"0")</f>
        <v>10</v>
      </c>
      <c r="HR6" s="32">
        <f>IFERROR(VLOOKUP(HR$1,Table7[#All],3,FALSE),"0")</f>
        <v>10</v>
      </c>
      <c r="HS6" s="32">
        <f>IFERROR(VLOOKUP(HS$1,Table7[#All],3,FALSE),"0")</f>
        <v>10</v>
      </c>
      <c r="HT6" s="32">
        <f>IFERROR(VLOOKUP(HT$1,Table7[#All],3,FALSE),"0")</f>
        <v>10</v>
      </c>
      <c r="HU6" s="32">
        <f>IFERROR(VLOOKUP(HU$1,Table7[#All],3,FALSE),"0")</f>
        <v>10</v>
      </c>
      <c r="HV6" s="32">
        <f>IFERROR(VLOOKUP(HV$1,Table7[#All],3,FALSE),"0")</f>
        <v>10</v>
      </c>
      <c r="HW6" s="32">
        <f>IFERROR(VLOOKUP(HW$1,Table7[#All],3,FALSE),"0")</f>
        <v>10</v>
      </c>
      <c r="HX6" s="32">
        <f>IFERROR(VLOOKUP(HX$1,Table7[#All],3,FALSE),"0")</f>
        <v>10</v>
      </c>
      <c r="HY6" s="32">
        <f>IFERROR(VLOOKUP(HY$1,Table7[#All],3,FALSE),"0")</f>
        <v>10</v>
      </c>
      <c r="HZ6" s="32">
        <f>IFERROR(VLOOKUP(HZ$1,Table7[#All],3,FALSE),"0")</f>
        <v>10</v>
      </c>
      <c r="IA6" s="32">
        <f>IFERROR(VLOOKUP(IA$1,Table7[#All],3,FALSE),"0")</f>
        <v>10</v>
      </c>
      <c r="IB6" s="32">
        <f>IFERROR(VLOOKUP(IB$1,Table7[#All],3,FALSE),"0")</f>
        <v>10</v>
      </c>
      <c r="IC6" s="32">
        <f>IFERROR(VLOOKUP(IC$1,Table7[#All],3,FALSE),"0")</f>
        <v>10</v>
      </c>
      <c r="ID6" s="32">
        <f>IFERROR(VLOOKUP(ID$1,Table7[#All],3,FALSE),"0")</f>
        <v>10</v>
      </c>
      <c r="IE6" s="32">
        <f>IFERROR(VLOOKUP(IE$1,Table7[#All],3,FALSE),"0")</f>
        <v>10</v>
      </c>
      <c r="IF6" s="32">
        <f>IFERROR(VLOOKUP(IF$1,Table7[#All],3,FALSE),"0")</f>
        <v>10</v>
      </c>
      <c r="IG6" s="32">
        <f>IFERROR(VLOOKUP(IG$1,Table7[#All],3,FALSE),"0")</f>
        <v>10</v>
      </c>
      <c r="IH6" s="32">
        <f>IFERROR(VLOOKUP(IH$1,Table7[#All],3,FALSE),"0")</f>
        <v>10</v>
      </c>
      <c r="II6" s="32">
        <f>IFERROR(VLOOKUP(II$1,Table7[#All],3,FALSE),"0")</f>
        <v>10</v>
      </c>
      <c r="IJ6" s="32">
        <f>IFERROR(VLOOKUP(IJ$1,Table7[#All],3,FALSE),"0")</f>
        <v>10</v>
      </c>
      <c r="IK6" s="32">
        <f>IFERROR(VLOOKUP(IK$1,Table7[#All],3,FALSE),"0")</f>
        <v>10</v>
      </c>
      <c r="IL6" s="32">
        <f>IFERROR(VLOOKUP(IL$1,Table7[#All],3,FALSE),"0")</f>
        <v>10</v>
      </c>
      <c r="IM6" s="32">
        <f>IFERROR(VLOOKUP(IM$1,Table7[#All],3,FALSE),"0")</f>
        <v>10</v>
      </c>
      <c r="IN6" s="32">
        <f>IFERROR(VLOOKUP(IN$1,Table7[#All],3,FALSE),"0")</f>
        <v>10</v>
      </c>
      <c r="IO6" s="32">
        <f>IFERROR(VLOOKUP(IO$1,Table7[#All],3,FALSE),"0")</f>
        <v>10</v>
      </c>
      <c r="IP6" s="32">
        <f>IFERROR(VLOOKUP(IP$1,Table7[#All],3,FALSE),"0")</f>
        <v>10</v>
      </c>
      <c r="IQ6" s="32">
        <f>IFERROR(VLOOKUP(IQ$1,Table7[#All],3,FALSE),"0")</f>
        <v>10</v>
      </c>
      <c r="IR6" s="32">
        <f>IFERROR(VLOOKUP(IR$1,Table7[#All],3,FALSE),"0")</f>
        <v>10</v>
      </c>
      <c r="IS6" s="32">
        <f>IFERROR(VLOOKUP(IS$1,Table7[#All],3,FALSE),"0")</f>
        <v>10</v>
      </c>
      <c r="IT6" s="32">
        <f>IFERROR(VLOOKUP(IT$1,Table7[#All],3,FALSE),"0")</f>
        <v>10</v>
      </c>
      <c r="IU6" s="32">
        <f>IFERROR(VLOOKUP(IU$1,Table7[#All],3,FALSE),"0")</f>
        <v>10</v>
      </c>
      <c r="IV6" s="32">
        <f>IFERROR(VLOOKUP(IV$1,Table7[#All],3,FALSE),"0")</f>
        <v>10</v>
      </c>
      <c r="IW6" s="32">
        <f>IFERROR(VLOOKUP(IW$1,Table7[#All],3,FALSE),"0")</f>
        <v>10</v>
      </c>
      <c r="IX6" s="32">
        <f>IFERROR(VLOOKUP(IX$1,Table7[#All],3,FALSE),"0")</f>
        <v>10</v>
      </c>
      <c r="IY6" s="32">
        <f>IFERROR(VLOOKUP(IY$1,Table7[#All],3,FALSE),"0")</f>
        <v>10</v>
      </c>
      <c r="IZ6" s="32">
        <f>IFERROR(VLOOKUP(IZ$1,Table7[#All],3,FALSE),"0")</f>
        <v>10</v>
      </c>
      <c r="JA6" s="32">
        <f>IFERROR(VLOOKUP(JA$1,Table7[#All],3,FALSE),"0")</f>
        <v>10</v>
      </c>
      <c r="JB6" s="32">
        <f>IFERROR(VLOOKUP(JB$1,Table7[#All],3,FALSE),"0")</f>
        <v>10</v>
      </c>
      <c r="JC6" s="32">
        <f>IFERROR(VLOOKUP(JC$1,Table7[#All],3,FALSE),"0")</f>
        <v>10</v>
      </c>
      <c r="JD6" s="32">
        <f>IFERROR(VLOOKUP(JD$1,Table7[#All],3,FALSE),"0")</f>
        <v>10</v>
      </c>
      <c r="JE6" s="32">
        <f>IFERROR(VLOOKUP(JE$1,Table7[#All],3,FALSE),"0")</f>
        <v>10</v>
      </c>
      <c r="JF6" s="32">
        <f>IFERROR(VLOOKUP(JF$1,Table7[#All],3,FALSE),"0")</f>
        <v>10</v>
      </c>
      <c r="JG6" s="32">
        <f>IFERROR(VLOOKUP(JG$1,Table7[#All],3,FALSE),"0")</f>
        <v>10</v>
      </c>
      <c r="JH6" s="32">
        <f>IFERROR(VLOOKUP(JH$1,Table7[#All],3,FALSE),"0")</f>
        <v>10</v>
      </c>
      <c r="JI6" s="32">
        <f>IFERROR(VLOOKUP(JI$1,Table7[#All],3,FALSE),"0")</f>
        <v>10</v>
      </c>
      <c r="JJ6" s="32">
        <f>IFERROR(VLOOKUP(JJ$1,Table7[#All],3,FALSE),"0")</f>
        <v>12</v>
      </c>
      <c r="JK6" s="32">
        <f>IFERROR(VLOOKUP(JK$1,Table7[#All],3,FALSE),"0")</f>
        <v>10</v>
      </c>
      <c r="JL6" s="32">
        <f>IFERROR(VLOOKUP(JL$1,Table7[#All],3,FALSE),"0")</f>
        <v>10</v>
      </c>
      <c r="JM6" s="32">
        <f>IFERROR(VLOOKUP(JM$1,Table7[#All],3,FALSE),"0")</f>
        <v>15</v>
      </c>
      <c r="JN6" s="32">
        <f>IFERROR(VLOOKUP(JN$1,Table7[#All],3,FALSE),"0")</f>
        <v>10</v>
      </c>
      <c r="JO6" s="32">
        <f>IFERROR(VLOOKUP(JO$1,Table7[#All],3,FALSE),"0")</f>
        <v>10</v>
      </c>
      <c r="JP6" s="32">
        <f>IFERROR(VLOOKUP(JP$1,Table7[#All],3,FALSE),"0")</f>
        <v>10</v>
      </c>
      <c r="JQ6" s="32">
        <f>IFERROR(VLOOKUP(JQ$1,Table7[#All],3,FALSE),"0")</f>
        <v>5</v>
      </c>
      <c r="JR6" s="32">
        <f>IFERROR(VLOOKUP(JR$1,Table7[#All],3,FALSE),"0")</f>
        <v>10</v>
      </c>
      <c r="JS6" s="32">
        <f>IFERROR(VLOOKUP(JS$1,Table7[#All],3,FALSE),"0")</f>
        <v>10</v>
      </c>
      <c r="JT6" s="32">
        <f>IFERROR(VLOOKUP(JT$1,Table7[#All],3,FALSE),"0")</f>
        <v>8</v>
      </c>
      <c r="JU6" s="32">
        <f>IFERROR(VLOOKUP(JU$1,Table7[#All],3,FALSE),"0")</f>
        <v>10</v>
      </c>
      <c r="JV6" s="32">
        <f>IFERROR(VLOOKUP(JV$1,Table7[#All],3,FALSE),"0")</f>
        <v>10</v>
      </c>
      <c r="JW6" s="32">
        <f>IFERROR(VLOOKUP(JW$1,Table7[#All],3,FALSE),"0")</f>
        <v>10</v>
      </c>
      <c r="JX6" s="32">
        <f>IFERROR(VLOOKUP(JX$1,Table7[#All],3,FALSE),"0")</f>
        <v>10</v>
      </c>
      <c r="JY6" s="32">
        <f>IFERROR(VLOOKUP(JY$1,Table7[#All],3,FALSE),"0")</f>
        <v>18</v>
      </c>
      <c r="JZ6" s="32">
        <f>IFERROR(VLOOKUP(JZ$1,Table7[#All],3,FALSE),"0")</f>
        <v>10</v>
      </c>
      <c r="KA6" s="32">
        <f>IFERROR(VLOOKUP(KA$1,Table7[#All],3,FALSE),"0")</f>
        <v>10</v>
      </c>
      <c r="KB6" s="32">
        <f>IFERROR(VLOOKUP(KB$1,Table7[#All],3,FALSE),"0")</f>
        <v>10</v>
      </c>
      <c r="KC6" s="32">
        <f>IFERROR(VLOOKUP(KC$1,Table7[#All],3,FALSE),"0")</f>
        <v>30</v>
      </c>
      <c r="KD6" s="32">
        <f>IFERROR(VLOOKUP(KD$1,Table7[#All],3,FALSE),"0")</f>
        <v>10</v>
      </c>
      <c r="KE6" s="32">
        <f>IFERROR(VLOOKUP(KE$1,Table7[#All],3,FALSE),"0")</f>
        <v>10</v>
      </c>
      <c r="KF6" s="32">
        <f>IFERROR(VLOOKUP(KF$1,Table7[#All],3,FALSE),"0")</f>
        <v>10</v>
      </c>
      <c r="KG6" s="32">
        <f>IFERROR(VLOOKUP(KG$1,Table7[#All],3,FALSE),"0")</f>
        <v>10</v>
      </c>
      <c r="KH6" s="32">
        <f>IFERROR(VLOOKUP(KH$1,Table7[#All],3,FALSE),"0")</f>
        <v>10</v>
      </c>
      <c r="KI6" s="32">
        <f>IFERROR(VLOOKUP(KI$1,Table7[#All],3,FALSE),"0")</f>
        <v>5</v>
      </c>
      <c r="KJ6" s="32">
        <f>IFERROR(VLOOKUP(KJ$1,Table7[#All],3,FALSE),"0")</f>
        <v>10</v>
      </c>
      <c r="KK6" s="32">
        <f>IFERROR(VLOOKUP(KK$1,Table7[#All],3,FALSE),"0")</f>
        <v>10</v>
      </c>
      <c r="KL6" s="32">
        <f>IFERROR(VLOOKUP(KL$1,Table7[#All],3,FALSE),"0")</f>
        <v>10</v>
      </c>
      <c r="KM6" s="32">
        <f>IFERROR(VLOOKUP(KM$1,Table7[#All],3,FALSE),"0")</f>
        <v>6</v>
      </c>
      <c r="KN6" s="32">
        <f>IFERROR(VLOOKUP(KN$1,Table7[#All],3,FALSE),"0")</f>
        <v>10</v>
      </c>
      <c r="KO6" s="32">
        <f>IFERROR(VLOOKUP(KO$1,Table7[#All],3,FALSE),"0")</f>
        <v>10</v>
      </c>
      <c r="KP6" s="32">
        <f>IFERROR(VLOOKUP(KP$1,Table7[#All],3,FALSE),"0")</f>
        <v>10</v>
      </c>
      <c r="KQ6" s="32">
        <f>IFERROR(VLOOKUP(KQ$1,Table7[#All],3,FALSE),"0")</f>
        <v>8</v>
      </c>
      <c r="KR6" s="32">
        <f>IFERROR(VLOOKUP(KR$1,Table7[#All],3,FALSE),"0")</f>
        <v>10</v>
      </c>
      <c r="KS6" s="32">
        <f>IFERROR(VLOOKUP(KS$1,Table7[#All],3,FALSE),"0")</f>
        <v>10</v>
      </c>
      <c r="KT6" s="32">
        <f>IFERROR(VLOOKUP(KT$1,Table7[#All],3,FALSE),"0")</f>
        <v>10</v>
      </c>
      <c r="KU6" s="32">
        <f>IFERROR(VLOOKUP(KU$1,Table7[#All],3,FALSE),"0")</f>
        <v>9</v>
      </c>
      <c r="KV6" s="32">
        <f>IFERROR(VLOOKUP(KV$1,Table7[#All],3,FALSE),"0")</f>
        <v>10</v>
      </c>
      <c r="KW6" s="32">
        <f>IFERROR(VLOOKUP(KW$1,Table7[#All],3,FALSE),"0")</f>
        <v>3</v>
      </c>
      <c r="KX6" s="32">
        <f>IFERROR(VLOOKUP(KX$1,Table7[#All],3,FALSE),"0")</f>
        <v>10</v>
      </c>
      <c r="KY6" s="32">
        <f>IFERROR(VLOOKUP(KY$1,Table7[#All],3,FALSE),"0")</f>
        <v>10</v>
      </c>
      <c r="KZ6" s="32">
        <f>IFERROR(VLOOKUP(KZ$1,Table7[#All],3,FALSE),"0")</f>
        <v>1</v>
      </c>
      <c r="LA6" s="32">
        <f>IFERROR(VLOOKUP(LA$1,Table7[#All],3,FALSE),"0")</f>
        <v>10</v>
      </c>
      <c r="LB6" s="32">
        <f>IFERROR(VLOOKUP(LB$1,Table7[#All],3,FALSE),"0")</f>
        <v>2</v>
      </c>
      <c r="LC6" s="32">
        <f>IFERROR(VLOOKUP(LC$1,Table7[#All],3,FALSE),"0")</f>
        <v>3</v>
      </c>
      <c r="LD6" s="32">
        <f>IFERROR(VLOOKUP(LD$1,Table7[#All],3,FALSE),"0")</f>
        <v>10</v>
      </c>
      <c r="LE6" s="32">
        <f>IFERROR(VLOOKUP(LE$1,Table7[#All],3,FALSE),"0")</f>
        <v>10</v>
      </c>
      <c r="LF6" s="32">
        <f>IFERROR(VLOOKUP(LF$1,Table7[#All],3,FALSE),"0")</f>
        <v>4</v>
      </c>
      <c r="LG6" s="32">
        <f>IFERROR(VLOOKUP(LG$1,Table7[#All],3,FALSE),"0")</f>
        <v>5</v>
      </c>
      <c r="LH6" s="32">
        <f>IFERROR(VLOOKUP(LH$1,Table7[#All],3,FALSE),"0")</f>
        <v>10</v>
      </c>
      <c r="LI6" s="32">
        <f>IFERROR(VLOOKUP(LI$1,Table7[#All],3,FALSE),"0")</f>
        <v>10</v>
      </c>
      <c r="LJ6" s="32">
        <f>IFERROR(VLOOKUP(LJ$1,Table7[#All],3,FALSE),"0")</f>
        <v>10</v>
      </c>
      <c r="LK6" s="32">
        <f>IFERROR(VLOOKUP(LK$1,Table7[#All],3,FALSE),"0")</f>
        <v>10</v>
      </c>
      <c r="LL6" s="32">
        <f>IFERROR(VLOOKUP(LL$1,Table7[#All],3,FALSE),"0")</f>
        <v>10</v>
      </c>
      <c r="LM6" s="32">
        <f>IFERROR(VLOOKUP(LM$1,Table7[#All],3,FALSE),"0")</f>
        <v>10</v>
      </c>
      <c r="LN6" s="32">
        <f>IFERROR(VLOOKUP(LN$1,Table7[#All],3,FALSE),"0")</f>
        <v>13</v>
      </c>
      <c r="LO6" s="32">
        <f>IFERROR(VLOOKUP(LO$1,Table7[#All],3,FALSE),"0")</f>
        <v>10</v>
      </c>
      <c r="LP6" s="32">
        <f>IFERROR(VLOOKUP(LP$1,Table7[#All],3,FALSE),"0")</f>
        <v>10</v>
      </c>
      <c r="LQ6" s="32">
        <f>IFERROR(VLOOKUP(LQ$1,Table7[#All],3,FALSE),"0")</f>
        <v>14</v>
      </c>
      <c r="LR6" s="32">
        <f>IFERROR(VLOOKUP(LR$1,Table7[#All],3,FALSE),"0")</f>
        <v>10</v>
      </c>
      <c r="LS6" s="32">
        <f>IFERROR(VLOOKUP(LS$1,Table7[#All],3,FALSE),"0")</f>
        <v>10</v>
      </c>
      <c r="LT6" s="32">
        <f>IFERROR(VLOOKUP(LT$1,Table7[#All],3,FALSE),"0")</f>
        <v>10</v>
      </c>
      <c r="LU6" s="32">
        <f>IFERROR(VLOOKUP(LU$1,Table7[#All],3,FALSE),"0")</f>
        <v>12</v>
      </c>
      <c r="LV6" s="32">
        <f>IFERROR(VLOOKUP(LV$1,Table7[#All],3,FALSE),"0")</f>
        <v>10</v>
      </c>
      <c r="LW6" s="32">
        <f>IFERROR(VLOOKUP(LW$1,Table7[#All],3,FALSE),"0")</f>
        <v>10</v>
      </c>
      <c r="LX6" s="32">
        <f>IFERROR(VLOOKUP(LX$1,Table7[#All],3,FALSE),"0")</f>
        <v>8</v>
      </c>
      <c r="LY6" s="32">
        <f>IFERROR(VLOOKUP(LY$1,Table7[#All],3,FALSE),"0")</f>
        <v>7</v>
      </c>
      <c r="LZ6" s="32">
        <f>IFERROR(VLOOKUP(LZ$1,Table7[#All],3,FALSE),"0")</f>
        <v>10</v>
      </c>
      <c r="MA6" s="32">
        <f>IFERROR(VLOOKUP(MA$1,Table7[#All],3,FALSE),"0")</f>
        <v>10</v>
      </c>
      <c r="MB6" s="32">
        <f>IFERROR(VLOOKUP(MB$1,Table7[#All],3,FALSE),"0")</f>
        <v>15</v>
      </c>
      <c r="MC6" s="32">
        <f>IFERROR(VLOOKUP(MC$1,Table7[#All],3,FALSE),"0")</f>
        <v>6</v>
      </c>
      <c r="MD6" s="32">
        <f>IFERROR(VLOOKUP(MD$1,Table7[#All],3,FALSE),"0")</f>
        <v>10</v>
      </c>
      <c r="ME6" s="32">
        <f>IFERROR(VLOOKUP(ME$1,Table7[#All],3,FALSE),"0")</f>
        <v>10</v>
      </c>
      <c r="MF6" s="32">
        <f>IFERROR(VLOOKUP(MF$1,Table7[#All],3,FALSE),"0")</f>
        <v>15</v>
      </c>
      <c r="MG6" s="32">
        <f>IFERROR(VLOOKUP(MG$1,Table7[#All],3,FALSE),"0")</f>
        <v>10</v>
      </c>
      <c r="MH6" s="32">
        <f>IFERROR(VLOOKUP(MH$1,Table7[#All],3,FALSE),"0")</f>
        <v>10</v>
      </c>
      <c r="MI6" s="32">
        <f>IFERROR(VLOOKUP(MI$1,Table7[#All],3,FALSE),"0")</f>
        <v>3</v>
      </c>
      <c r="MJ6" s="32">
        <f>IFERROR(VLOOKUP(MJ$1,Table7[#All],3,FALSE),"0")</f>
        <v>10</v>
      </c>
      <c r="MK6" s="32">
        <f>IFERROR(VLOOKUP(MK$1,Table7[#All],3,FALSE),"0")</f>
        <v>10</v>
      </c>
      <c r="ML6" s="32">
        <f>IFERROR(VLOOKUP(ML$1,Table7[#All],3,FALSE),"0")</f>
        <v>10</v>
      </c>
      <c r="MM6" s="32">
        <f>IFERROR(VLOOKUP(MM$1,Table7[#All],3,FALSE),"0")</f>
        <v>10</v>
      </c>
      <c r="MN6" s="32">
        <f>IFERROR(VLOOKUP(MN$1,Table7[#All],3,FALSE),"0")</f>
        <v>10</v>
      </c>
      <c r="MO6" s="32">
        <f>IFERROR(VLOOKUP(MO$1,Table7[#All],3,FALSE),"0")</f>
        <v>10</v>
      </c>
      <c r="MP6" s="32">
        <f>IFERROR(VLOOKUP(MP$1,Table7[#All],3,FALSE),"0")</f>
        <v>10</v>
      </c>
      <c r="MQ6" s="32">
        <f>IFERROR(VLOOKUP(MQ$1,Table7[#All],3,FALSE),"0")</f>
        <v>10</v>
      </c>
      <c r="MR6" s="32">
        <f>IFERROR(VLOOKUP(MR$1,Table7[#All],3,FALSE),"0")</f>
        <v>10</v>
      </c>
      <c r="MS6" s="32">
        <f>IFERROR(VLOOKUP(MS$1,Table7[#All],3,FALSE),"0")</f>
        <v>10</v>
      </c>
      <c r="MT6" s="32">
        <f>IFERROR(VLOOKUP(MT$1,Table7[#All],3,FALSE),"0")</f>
        <v>10</v>
      </c>
    </row>
    <row r="7" spans="1:358" x14ac:dyDescent="0.25">
      <c r="A7" s="82" t="s">
        <v>186</v>
      </c>
      <c r="B7" s="31">
        <f t="shared" si="6"/>
        <v>1209</v>
      </c>
      <c r="C7" s="32">
        <f t="shared" si="7"/>
        <v>1269</v>
      </c>
      <c r="D7" s="32">
        <f t="shared" si="8"/>
        <v>5946</v>
      </c>
      <c r="E7" s="32">
        <f t="shared" si="9"/>
        <v>5390</v>
      </c>
      <c r="F7" s="33">
        <f t="shared" si="10"/>
        <v>13814</v>
      </c>
      <c r="G7" s="32">
        <f>IFERROR(VLOOKUP(G$1,Table5[#All],4,FALSE),"0")</f>
        <v>28</v>
      </c>
      <c r="H7" s="32">
        <f>IFERROR(VLOOKUP(H$1,Table5[#All],4,FALSE),"0")</f>
        <v>45</v>
      </c>
      <c r="I7" s="32">
        <f>IFERROR(VLOOKUP(I$1,Table5[#All],4,FALSE),"0")</f>
        <v>65</v>
      </c>
      <c r="J7" s="32">
        <f>IFERROR(VLOOKUP(J$1,Table5[#All],4,FALSE),"0")</f>
        <v>17</v>
      </c>
      <c r="K7" s="32">
        <f>IFERROR(VLOOKUP(K$1,Table5[#All],4,FALSE),"0")</f>
        <v>43</v>
      </c>
      <c r="L7" s="32">
        <f>IFERROR(VLOOKUP(L$1,Table5[#All],4,FALSE),"0")</f>
        <v>4</v>
      </c>
      <c r="M7" s="32">
        <f>IFERROR(VLOOKUP(M$1,Table5[#All],4,FALSE),"0")</f>
        <v>24</v>
      </c>
      <c r="N7" s="32">
        <f>IFERROR(VLOOKUP(N$1,Table5[#All],4,FALSE),"0")</f>
        <v>8</v>
      </c>
      <c r="O7" s="32">
        <f>IFERROR(VLOOKUP(O$1,Table5[#All],4,FALSE),"0")</f>
        <v>42</v>
      </c>
      <c r="P7" s="32">
        <f>IFERROR(VLOOKUP(P$1,Table5[#All],4,FALSE),"0")</f>
        <v>59</v>
      </c>
      <c r="Q7" s="32">
        <f>IFERROR(VLOOKUP(Q$1,Table5[#All],4,FALSE),"0")</f>
        <v>14</v>
      </c>
      <c r="R7" s="32">
        <f>IFERROR(VLOOKUP(R$1,Table5[#All],4,FALSE),"0")</f>
        <v>72</v>
      </c>
      <c r="S7" s="32">
        <f>IFERROR(VLOOKUP(S$1,Table5[#All],4,FALSE),"0")</f>
        <v>57</v>
      </c>
      <c r="T7" s="32">
        <f>IFERROR(VLOOKUP(T$1,Table5[#All],4,FALSE),"0")</f>
        <v>16</v>
      </c>
      <c r="U7" s="32">
        <f>IFERROR(VLOOKUP(U$1,Table5[#All],4,FALSE),"0")</f>
        <v>56</v>
      </c>
      <c r="V7" s="32">
        <f>IFERROR(VLOOKUP(V$1,Table5[#All],4,FALSE),"0")</f>
        <v>74</v>
      </c>
      <c r="W7" s="32">
        <f>IFERROR(VLOOKUP(W$1,Table5[#All],4,FALSE),"0")</f>
        <v>69</v>
      </c>
      <c r="X7" s="32">
        <f>IFERROR(VLOOKUP(X$1,Table5[#All],4,FALSE),"0")</f>
        <v>16</v>
      </c>
      <c r="Y7" s="32">
        <f>IFERROR(VLOOKUP(Y$1,Table5[#All],4,FALSE),"0")</f>
        <v>48</v>
      </c>
      <c r="Z7" s="32">
        <f>IFERROR(VLOOKUP(Z$1,Table5[#All],4,FALSE),"0")</f>
        <v>27</v>
      </c>
      <c r="AA7" s="32">
        <f>IFERROR(VLOOKUP(AA$1,Table5[#All],4,FALSE),"0")</f>
        <v>62</v>
      </c>
      <c r="AB7" s="32">
        <f>IFERROR(VLOOKUP(AB$1,Table5[#All],4,FALSE),"0")</f>
        <v>18</v>
      </c>
      <c r="AC7" s="32">
        <f>IFERROR(VLOOKUP(AC$1,Table5[#All],4,FALSE),"0")</f>
        <v>36</v>
      </c>
      <c r="AD7" s="32">
        <f>IFERROR(VLOOKUP(AD$1,Table5[#All],4,FALSE),"0")</f>
        <v>66</v>
      </c>
      <c r="AE7" s="32">
        <f>IFERROR(VLOOKUP(AE$1,Table5[#All],4,FALSE),"0")</f>
        <v>52</v>
      </c>
      <c r="AF7" s="32">
        <f>IFERROR(VLOOKUP(AF$1,Table5[#All],4,FALSE),"0")</f>
        <v>69</v>
      </c>
      <c r="AG7" s="32">
        <f>IFERROR(VLOOKUP(AG$1,Table5[#All],4,FALSE),"0")</f>
        <v>29</v>
      </c>
      <c r="AH7" s="32">
        <f>IFERROR(VLOOKUP(AH$1,Table5[#All],4,FALSE),"0")</f>
        <v>11</v>
      </c>
      <c r="AI7" s="32">
        <f>IFERROR(VLOOKUP(AI$1,Table5[#All],4,FALSE),"0")</f>
        <v>27</v>
      </c>
      <c r="AJ7" s="32">
        <f>IFERROR(VLOOKUP(AJ$1,Table5[#All],4,FALSE),"0")</f>
        <v>11</v>
      </c>
      <c r="AK7" s="32">
        <f>IFERROR(VLOOKUP(AK$1,Table5[#All],4,FALSE),"0")</f>
        <v>1</v>
      </c>
      <c r="AL7" s="33">
        <f>IFERROR(VLOOKUP(AL$1,Table5[#All],4,FALSE),"0")</f>
        <v>43</v>
      </c>
      <c r="AM7" s="31">
        <f>IFERROR(VLOOKUP(AM$1,Table5[#All],4,FALSE),"0")</f>
        <v>53</v>
      </c>
      <c r="AN7" s="32">
        <f>IFERROR(VLOOKUP(AN$1,Table5[#All],4,FALSE),"0")</f>
        <v>75</v>
      </c>
      <c r="AO7" s="32">
        <f>IFERROR(VLOOKUP(AO$1,Table5[#All],4,FALSE),"0")</f>
        <v>10</v>
      </c>
      <c r="AP7" s="32">
        <f>IFERROR(VLOOKUP(AP$1,Table5[#All],4,FALSE),"0")</f>
        <v>43</v>
      </c>
      <c r="AQ7" s="32">
        <f>IFERROR(VLOOKUP(AQ$1,Table5[#All],4,FALSE),"0")</f>
        <v>29</v>
      </c>
      <c r="AR7" s="32">
        <f>IFERROR(VLOOKUP(AR$1,Table5[#All],4,FALSE),"0")</f>
        <v>69</v>
      </c>
      <c r="AS7" s="32">
        <f>IFERROR(VLOOKUP(AS$1,Table5[#All],4,FALSE),"0")</f>
        <v>42</v>
      </c>
      <c r="AT7" s="32">
        <f>IFERROR(VLOOKUP(AT$1,Table5[#All],4,FALSE),"0")</f>
        <v>40</v>
      </c>
      <c r="AU7" s="32">
        <f>IFERROR(VLOOKUP(AU$1,Table5[#All],4,FALSE),"0")</f>
        <v>69</v>
      </c>
      <c r="AV7" s="32">
        <f>IFERROR(VLOOKUP(AV$1,Table5[#All],4,FALSE),"0")</f>
        <v>48</v>
      </c>
      <c r="AW7" s="32">
        <f>IFERROR(VLOOKUP(AW$1,Table5[#All],4,FALSE),"0")</f>
        <v>23</v>
      </c>
      <c r="AX7" s="32">
        <f>IFERROR(VLOOKUP(AX$1,Table5[#All],4,FALSE),"0")</f>
        <v>58</v>
      </c>
      <c r="AY7" s="32">
        <f>IFERROR(VLOOKUP(AY$1,Table5[#All],4,FALSE),"0")</f>
        <v>68</v>
      </c>
      <c r="AZ7" s="32">
        <f>IFERROR(VLOOKUP(AZ$1,Table5[#All],4,FALSE),"0")</f>
        <v>23</v>
      </c>
      <c r="BA7" s="32">
        <f>IFERROR(VLOOKUP(BA$1,Table5[#All],4,FALSE),"0")</f>
        <v>55</v>
      </c>
      <c r="BB7" s="32">
        <f>IFERROR(VLOOKUP(BB$1,Table5[#All],4,FALSE),"0")</f>
        <v>10</v>
      </c>
      <c r="BC7" s="32">
        <f>IFERROR(VLOOKUP(BC$1,Table5[#All],4,FALSE),"0")</f>
        <v>6</v>
      </c>
      <c r="BD7" s="32">
        <f>IFERROR(VLOOKUP(BD$1,Table5[#All],4,FALSE),"0")</f>
        <v>4</v>
      </c>
      <c r="BE7" s="32">
        <f>IFERROR(VLOOKUP(BE$1,Table5[#All],4,FALSE),"0")</f>
        <v>20</v>
      </c>
      <c r="BF7" s="32">
        <f>IFERROR(VLOOKUP(BF$1,Table5[#All],4,FALSE),"0")</f>
        <v>64</v>
      </c>
      <c r="BG7" s="32">
        <f>IFERROR(VLOOKUP(BG$1,Table5[#All],4,FALSE),"0")</f>
        <v>10</v>
      </c>
      <c r="BH7" s="32">
        <f>IFERROR(VLOOKUP(BH$1,Table5[#All],4,FALSE),"0")</f>
        <v>55</v>
      </c>
      <c r="BI7" s="32">
        <f>IFERROR(VLOOKUP(BI$1,Table5[#All],4,FALSE),"0")</f>
        <v>31</v>
      </c>
      <c r="BJ7" s="32">
        <f>IFERROR(VLOOKUP(BJ$1,Table5[#All],4,FALSE),"0")</f>
        <v>7</v>
      </c>
      <c r="BK7" s="32">
        <f>IFERROR(VLOOKUP(BK$1,Table5[#All],4,FALSE),"0")</f>
        <v>37</v>
      </c>
      <c r="BL7" s="32">
        <f>IFERROR(VLOOKUP(BL$1,Table5[#All],4,FALSE),"0")</f>
        <v>32</v>
      </c>
      <c r="BM7" s="32">
        <f>IFERROR(VLOOKUP(BM$1,Table5[#All],4,FALSE),"0")</f>
        <v>41</v>
      </c>
      <c r="BN7" s="32">
        <f>IFERROR(VLOOKUP(BN$1,Table5[#All],4,FALSE),"0")</f>
        <v>56</v>
      </c>
      <c r="BO7" s="32">
        <f>IFERROR(VLOOKUP(BO$1,Table5[#All],4,FALSE),"0")</f>
        <v>74</v>
      </c>
      <c r="BP7" s="32">
        <f>IFERROR(VLOOKUP(BP$1,Table5[#All],4,FALSE),"0")</f>
        <v>68</v>
      </c>
      <c r="BQ7" s="33">
        <f>IFERROR(VLOOKUP(BQ$1,Table5[#All],4,FALSE),"0")</f>
        <v>49</v>
      </c>
      <c r="BR7" s="31">
        <f>IFERROR(VLOOKUP(BR$1,Table5[#All],4,FALSE),"0")</f>
        <v>24</v>
      </c>
      <c r="BS7" s="32">
        <f>IFERROR(VLOOKUP(BS$1,Table5[#All],4,FALSE),"0")</f>
        <v>54</v>
      </c>
      <c r="BT7" s="32">
        <f>IFERROR(VLOOKUP(BT$1,Table5[#All],4,FALSE),"0")</f>
        <v>4</v>
      </c>
      <c r="BU7" s="32">
        <f>IFERROR(VLOOKUP(BU$1,Table5[#All],4,FALSE),"0")</f>
        <v>4</v>
      </c>
      <c r="BV7" s="32">
        <f>IFERROR(VLOOKUP(BV$1,Table5[#All],4,FALSE),"0")</f>
        <v>67</v>
      </c>
      <c r="BW7" s="32">
        <f>IFERROR(VLOOKUP(BW$1,Table5[#All],4,FALSE),"0")</f>
        <v>12</v>
      </c>
      <c r="BX7" s="32">
        <f>IFERROR(VLOOKUP(BX$1,Table5[#All],4,FALSE),"0")</f>
        <v>33</v>
      </c>
      <c r="BY7" s="32">
        <f>IFERROR(VLOOKUP(BY$1,Table5[#All],4,FALSE),"0")</f>
        <v>24</v>
      </c>
      <c r="BZ7" s="32">
        <f>IFERROR(VLOOKUP(BZ$1,Table5[#All],4,FALSE),"0")</f>
        <v>9</v>
      </c>
      <c r="CA7" s="32">
        <f>IFERROR(VLOOKUP(CA$1,Table5[#All],4,FALSE),"0")</f>
        <v>14</v>
      </c>
      <c r="CB7" s="32">
        <f>IFERROR(VLOOKUP(CB$1,Table5[#All],4,FALSE),"0")</f>
        <v>40</v>
      </c>
      <c r="CC7" s="32">
        <f>IFERROR(VLOOKUP(CC$1,Table5[#All],4,FALSE),"0")</f>
        <v>12</v>
      </c>
      <c r="CD7" s="32">
        <f>IFERROR(VLOOKUP(CD$1,Table5[#All],4,FALSE),"0")</f>
        <v>5</v>
      </c>
      <c r="CE7" s="32">
        <f>IFERROR(VLOOKUP(CE$1,Table5[#All],4,FALSE),"0")</f>
        <v>52</v>
      </c>
      <c r="CF7" s="32">
        <f>IFERROR(VLOOKUP(CF$1,Table5[#All],4,FALSE),"0")</f>
        <v>27</v>
      </c>
      <c r="CG7" s="32">
        <f>IFERROR(VLOOKUP(CG$1,Table5[#All],4,FALSE),"0")</f>
        <v>56</v>
      </c>
      <c r="CH7" s="32">
        <f>IFERROR(VLOOKUP(CH$1,Table5[#All],4,FALSE),"0")</f>
        <v>35</v>
      </c>
      <c r="CI7" s="32">
        <f>IFERROR(VLOOKUP(CI$1,Table5[#All],4,FALSE),"0")</f>
        <v>55</v>
      </c>
      <c r="CJ7" s="32">
        <f>IFERROR(VLOOKUP(CJ$1,Table5[#All],4,FALSE),"0")</f>
        <v>52</v>
      </c>
      <c r="CK7" s="32">
        <f>IFERROR(VLOOKUP(CK$1,Table5[#All],4,FALSE),"0")</f>
        <v>62</v>
      </c>
      <c r="CL7" s="32">
        <f>IFERROR(VLOOKUP(CL$1,Table5[#All],4,FALSE),"0")</f>
        <v>41</v>
      </c>
      <c r="CM7" s="32">
        <f>IFERROR(VLOOKUP(CM$1,Table5[#All],4,FALSE),"0")</f>
        <v>58</v>
      </c>
      <c r="CN7" s="32">
        <f>IFERROR(VLOOKUP(CN$1,Table5[#All],4,FALSE),"0")</f>
        <v>68</v>
      </c>
      <c r="CO7" s="32">
        <f>IFERROR(VLOOKUP(CO$1,Table5[#All],4,FALSE),"0")</f>
        <v>54</v>
      </c>
      <c r="CP7" s="32">
        <f>IFERROR(VLOOKUP(CP$1,Table5[#All],4,FALSE),"0")</f>
        <v>6</v>
      </c>
      <c r="CQ7" s="32">
        <f>IFERROR(VLOOKUP(CQ$1,Table5[#All],4,FALSE),"0")</f>
        <v>20</v>
      </c>
      <c r="CR7" s="32">
        <f>IFERROR(VLOOKUP(CR$1,Table5[#All],4,FALSE),"0")</f>
        <v>47</v>
      </c>
      <c r="CS7" s="32">
        <f>IFERROR(VLOOKUP(CS$1,Table5[#All],4,FALSE),"0")</f>
        <v>17</v>
      </c>
      <c r="CT7" s="32">
        <f>IFERROR(VLOOKUP(CT$1,Table5[#All],4,FALSE),"0")</f>
        <v>51</v>
      </c>
      <c r="CU7" s="32">
        <f>IFERROR(VLOOKUP(CU$1,Table5[#All],4,FALSE),"0")</f>
        <v>41</v>
      </c>
      <c r="CV7" s="32">
        <f>IFERROR(VLOOKUP(CV$1,Table5[#All],4,FALSE),"0")</f>
        <v>23</v>
      </c>
      <c r="CW7" s="32">
        <f>IFERROR(VLOOKUP(CW$1,Table5[#All],4,FALSE),"0")</f>
        <v>47</v>
      </c>
      <c r="CX7" s="32">
        <f>IFERROR(VLOOKUP(CX$1,Table5[#All],4,FALSE),"0")</f>
        <v>21</v>
      </c>
      <c r="CY7" s="32">
        <f>IFERROR(VLOOKUP(CY$1,Table5[#All],4,FALSE),"0")</f>
        <v>3</v>
      </c>
      <c r="CZ7" s="32">
        <f>IFERROR(VLOOKUP(CZ$1,Table5[#All],4,FALSE),"0")</f>
        <v>58</v>
      </c>
      <c r="DA7" s="32">
        <f>IFERROR(VLOOKUP(DA$1,Table5[#All],4,FALSE),"0")</f>
        <v>64</v>
      </c>
      <c r="DB7" s="32">
        <f>IFERROR(VLOOKUP(DB$1,Table5[#All],4,FALSE),"0")</f>
        <v>55</v>
      </c>
      <c r="DC7" s="32">
        <f>IFERROR(VLOOKUP(DC$1,Table5[#All],4,FALSE),"0")</f>
        <v>25</v>
      </c>
      <c r="DD7" s="32">
        <f>IFERROR(VLOOKUP(DD$1,Table5[#All],4,FALSE),"0")</f>
        <v>52</v>
      </c>
      <c r="DE7" s="32">
        <f>IFERROR(VLOOKUP(DE$1,Table5[#All],4,FALSE),"0")</f>
        <v>51</v>
      </c>
      <c r="DF7" s="32">
        <f>IFERROR(VLOOKUP(DF$1,Table5[#All],4,FALSE),"0")</f>
        <v>54</v>
      </c>
      <c r="DG7" s="32">
        <f>IFERROR(VLOOKUP(DG$1,Table5[#All],4,FALSE),"0")</f>
        <v>67</v>
      </c>
      <c r="DH7" s="32">
        <f>IFERROR(VLOOKUP(DH$1,Table5[#All],4,FALSE),"0")</f>
        <v>23</v>
      </c>
      <c r="DI7" s="32">
        <f>IFERROR(VLOOKUP(DI$1,Table5[#All],4,FALSE),"0")</f>
        <v>5</v>
      </c>
      <c r="DJ7" s="32">
        <f>IFERROR(VLOOKUP(DJ$1,Table5[#All],4,FALSE),"0")</f>
        <v>13</v>
      </c>
      <c r="DK7" s="32">
        <f>IFERROR(VLOOKUP(DK$1,Table5[#All],4,FALSE),"0")</f>
        <v>43</v>
      </c>
      <c r="DL7" s="32">
        <f>IFERROR(VLOOKUP(DL$1,Table5[#All],4,FALSE),"0")</f>
        <v>9</v>
      </c>
      <c r="DM7" s="32">
        <f>IFERROR(VLOOKUP(DM$1,Table5[#All],4,FALSE),"0")</f>
        <v>65</v>
      </c>
      <c r="DN7" s="32">
        <f>IFERROR(VLOOKUP(DN$1,Table5[#All],4,FALSE),"0")</f>
        <v>4</v>
      </c>
      <c r="DO7" s="32">
        <f>IFERROR(VLOOKUP(DO$1,Table5[#All],4,FALSE),"0")</f>
        <v>39</v>
      </c>
      <c r="DP7" s="32">
        <f>IFERROR(VLOOKUP(DP$1,Table5[#All],4,FALSE),"0")</f>
        <v>48</v>
      </c>
      <c r="DQ7" s="32">
        <f>IFERROR(VLOOKUP(DQ$1,Table5[#All],4,FALSE),"0")</f>
        <v>37</v>
      </c>
      <c r="DR7" s="32">
        <f>IFERROR(VLOOKUP(DR$1,Table5[#All],4,FALSE),"0")</f>
        <v>28</v>
      </c>
      <c r="DS7" s="32">
        <f>IFERROR(VLOOKUP(DS$1,Table5[#All],4,FALSE),"0")</f>
        <v>32</v>
      </c>
      <c r="DT7" s="32">
        <f>IFERROR(VLOOKUP(DT$1,Table5[#All],4,FALSE),"0")</f>
        <v>58</v>
      </c>
      <c r="DU7" s="32">
        <f>IFERROR(VLOOKUP(DU$1,Table5[#All],4,FALSE),"0")</f>
        <v>26</v>
      </c>
      <c r="DV7" s="32">
        <f>IFERROR(VLOOKUP(DV$1,Table5[#All],4,FALSE),"0")</f>
        <v>68</v>
      </c>
      <c r="DW7" s="32">
        <f>IFERROR(VLOOKUP(DW$1,Table5[#All],4,FALSE),"0")</f>
        <v>13</v>
      </c>
      <c r="DX7" s="32">
        <f>IFERROR(VLOOKUP(DX$1,Table5[#All],4,FALSE),"0")</f>
        <v>51</v>
      </c>
      <c r="DY7" s="32">
        <f>IFERROR(VLOOKUP(DY$1,Table5[#All],4,FALSE),"0")</f>
        <v>69</v>
      </c>
      <c r="DZ7" s="32">
        <f>IFERROR(VLOOKUP(DZ$1,Table5[#All],4,FALSE),"0")</f>
        <v>2</v>
      </c>
      <c r="EA7" s="32">
        <f>IFERROR(VLOOKUP(EA$1,Table5[#All],4,FALSE),"0")</f>
        <v>32</v>
      </c>
      <c r="EB7" s="32">
        <f>IFERROR(VLOOKUP(EB$1,Table5[#All],4,FALSE),"0")</f>
        <v>68</v>
      </c>
      <c r="EC7" s="32">
        <f>IFERROR(VLOOKUP(EC$1,Table5[#All],4,FALSE),"0")</f>
        <v>74</v>
      </c>
      <c r="ED7" s="32">
        <f>IFERROR(VLOOKUP(ED$1,Table5[#All],4,FALSE),"0")</f>
        <v>51</v>
      </c>
      <c r="EE7" s="32">
        <f>IFERROR(VLOOKUP(EE$1,Table5[#All],4,FALSE),"0")</f>
        <v>59</v>
      </c>
      <c r="EF7" s="32">
        <f>IFERROR(VLOOKUP(EF$1,Table5[#All],4,FALSE),"0")</f>
        <v>6</v>
      </c>
      <c r="EG7" s="32">
        <f>IFERROR(VLOOKUP(EG$1,Table5[#All],4,FALSE),"0")</f>
        <v>26</v>
      </c>
      <c r="EH7" s="32">
        <f>IFERROR(VLOOKUP(EH$1,Table5[#All],4,FALSE),"0")</f>
        <v>34</v>
      </c>
      <c r="EI7" s="32">
        <f>IFERROR(VLOOKUP(EI$1,Table5[#All],4,FALSE),"0")</f>
        <v>26</v>
      </c>
      <c r="EJ7" s="32">
        <f>IFERROR(VLOOKUP(EJ$1,Table5[#All],4,FALSE),"0")</f>
        <v>19</v>
      </c>
      <c r="EK7" s="32">
        <f>IFERROR(VLOOKUP(EK$1,Table5[#All],4,FALSE),"0")</f>
        <v>71</v>
      </c>
      <c r="EL7" s="32">
        <f>IFERROR(VLOOKUP(EL$1,Table5[#All],4,FALSE),"0")</f>
        <v>8</v>
      </c>
      <c r="EM7" s="32">
        <f>IFERROR(VLOOKUP(EM$1,Table5[#All],4,FALSE),"0")</f>
        <v>18</v>
      </c>
      <c r="EN7" s="32">
        <f>IFERROR(VLOOKUP(EN$1,Table5[#All],4,FALSE),"0")</f>
        <v>59</v>
      </c>
      <c r="EO7" s="32">
        <f>IFERROR(VLOOKUP(EO$1,Table5[#All],4,FALSE),"0")</f>
        <v>25</v>
      </c>
      <c r="EP7" s="32">
        <f>IFERROR(VLOOKUP(EP$1,Table5[#All],4,FALSE),"0")</f>
        <v>66</v>
      </c>
      <c r="EQ7" s="32">
        <f>IFERROR(VLOOKUP(EQ$1,Table5[#All],4,FALSE),"0")</f>
        <v>36</v>
      </c>
      <c r="ER7" s="32">
        <f>IFERROR(VLOOKUP(ER$1,Table5[#All],4,FALSE),"0")</f>
        <v>10</v>
      </c>
      <c r="ES7" s="32">
        <f>IFERROR(VLOOKUP(ES$1,Table5[#All],4,FALSE),"0")</f>
        <v>60</v>
      </c>
      <c r="ET7" s="32">
        <f>IFERROR(VLOOKUP(ET$1,Table5[#All],4,FALSE),"0")</f>
        <v>57</v>
      </c>
      <c r="EU7" s="32">
        <f>IFERROR(VLOOKUP(EU$1,Table5[#All],4,FALSE),"0")</f>
        <v>20</v>
      </c>
      <c r="EV7" s="32">
        <f>IFERROR(VLOOKUP(EV$1,Table5[#All],4,FALSE),"0")</f>
        <v>24</v>
      </c>
      <c r="EW7" s="32">
        <f>IFERROR(VLOOKUP(EW$1,Table5[#All],4,FALSE),"0")</f>
        <v>14</v>
      </c>
      <c r="EX7" s="32">
        <f>IFERROR(VLOOKUP(EX$1,Table5[#All],4,FALSE),"0")</f>
        <v>3</v>
      </c>
      <c r="EY7" s="32">
        <f>IFERROR(VLOOKUP(EY$1,Table5[#All],4,FALSE),"0")</f>
        <v>63</v>
      </c>
      <c r="EZ7" s="32">
        <f>IFERROR(VLOOKUP(EZ$1,Table5[#All],4,FALSE),"0")</f>
        <v>5</v>
      </c>
      <c r="FA7" s="32">
        <f>IFERROR(VLOOKUP(FA$1,Table5[#All],4,FALSE),"0")</f>
        <v>60</v>
      </c>
      <c r="FB7" s="32">
        <f>IFERROR(VLOOKUP(FB$1,Table5[#All],4,FALSE),"0")</f>
        <v>68</v>
      </c>
      <c r="FC7" s="32">
        <f>IFERROR(VLOOKUP(FC$1,Table5[#All],4,FALSE),"0")</f>
        <v>10</v>
      </c>
      <c r="FD7" s="32">
        <f>IFERROR(VLOOKUP(FD$1,Table5[#All],4,FALSE),"0")</f>
        <v>51</v>
      </c>
      <c r="FE7" s="32">
        <f>IFERROR(VLOOKUP(FE$1,Table5[#All],4,FALSE),"0")</f>
        <v>70</v>
      </c>
      <c r="FF7" s="32">
        <f>IFERROR(VLOOKUP(FF$1,Table5[#All],4,FALSE),"0")</f>
        <v>6</v>
      </c>
      <c r="FG7" s="32">
        <f>IFERROR(VLOOKUP(FG$1,Table5[#All],4,FALSE),"0")</f>
        <v>46</v>
      </c>
      <c r="FH7" s="32">
        <f>IFERROR(VLOOKUP(FH$1,Table5[#All],4,FALSE),"0")</f>
        <v>22</v>
      </c>
      <c r="FI7" s="32">
        <f>IFERROR(VLOOKUP(FI$1,Table5[#All],4,FALSE),"0")</f>
        <v>68</v>
      </c>
      <c r="FJ7" s="32">
        <f>IFERROR(VLOOKUP(FJ$1,Table5[#All],4,FALSE),"0")</f>
        <v>32</v>
      </c>
      <c r="FK7" s="32">
        <f>IFERROR(VLOOKUP(FK$1,Table5[#All],4,FALSE),"0")</f>
        <v>57</v>
      </c>
      <c r="FL7" s="32">
        <f>IFERROR(VLOOKUP(FL$1,Table5[#All],4,FALSE),"0")</f>
        <v>54</v>
      </c>
      <c r="FM7" s="32">
        <f>IFERROR(VLOOKUP(FM$1,Table5[#All],4,FALSE),"0")</f>
        <v>68</v>
      </c>
      <c r="FN7" s="32">
        <f>IFERROR(VLOOKUP(FN$1,Table5[#All],4,FALSE),"0")</f>
        <v>19</v>
      </c>
      <c r="FO7" s="32">
        <f>IFERROR(VLOOKUP(FO$1,Table5[#All],4,FALSE),"0")</f>
        <v>24</v>
      </c>
      <c r="FP7" s="32">
        <f>IFERROR(VLOOKUP(FP$1,Table5[#All],4,FALSE),"0")</f>
        <v>48</v>
      </c>
      <c r="FQ7" s="32">
        <f>IFERROR(VLOOKUP(FQ$1,Table5[#All],4,FALSE),"0")</f>
        <v>70</v>
      </c>
      <c r="FR7" s="32">
        <f>IFERROR(VLOOKUP(FR$1,Table5[#All],4,FALSE),"0")</f>
        <v>62</v>
      </c>
      <c r="FS7" s="32">
        <f>IFERROR(VLOOKUP(FS$1,Table5[#All],4,FALSE),"0")</f>
        <v>37</v>
      </c>
      <c r="FT7" s="32">
        <f>IFERROR(VLOOKUP(FT$1,Table5[#All],4,FALSE),"0")</f>
        <v>30</v>
      </c>
      <c r="FU7" s="32">
        <f>IFERROR(VLOOKUP(FU$1,Table5[#All],4,FALSE),"0")</f>
        <v>28</v>
      </c>
      <c r="FV7" s="32">
        <f>IFERROR(VLOOKUP(FV$1,Table5[#All],4,FALSE),"0")</f>
        <v>45</v>
      </c>
      <c r="FW7" s="32">
        <f>IFERROR(VLOOKUP(FW$1,Table5[#All],4,FALSE),"0")</f>
        <v>51</v>
      </c>
      <c r="FX7" s="32">
        <f>IFERROR(VLOOKUP(FX$1,Table5[#All],4,FALSE),"0")</f>
        <v>53</v>
      </c>
      <c r="FY7" s="32">
        <f>IFERROR(VLOOKUP(FY$1,Table5[#All],4,FALSE),"0")</f>
        <v>9</v>
      </c>
      <c r="FZ7" s="32">
        <f>IFERROR(VLOOKUP(FZ$1,Table5[#All],4,FALSE),"0")</f>
        <v>73</v>
      </c>
      <c r="GA7" s="32">
        <f>IFERROR(VLOOKUP(GA$1,Table5[#All],4,FALSE),"0")</f>
        <v>58</v>
      </c>
      <c r="GB7" s="32">
        <f>IFERROR(VLOOKUP(GB$1,Table5[#All],4,FALSE),"0")</f>
        <v>37</v>
      </c>
      <c r="GC7" s="32">
        <f>IFERROR(VLOOKUP(GC$1,Table5[#All],4,FALSE),"0")</f>
        <v>41</v>
      </c>
      <c r="GD7" s="32">
        <f>IFERROR(VLOOKUP(GD$1,Table5[#All],4,FALSE),"0")</f>
        <v>50</v>
      </c>
      <c r="GE7" s="32">
        <f>IFERROR(VLOOKUP(GE$1,Table5[#All],4,FALSE),"0")</f>
        <v>35</v>
      </c>
      <c r="GF7" s="32">
        <f>IFERROR(VLOOKUP(GF$1,Table5[#All],4,FALSE),"0")</f>
        <v>1</v>
      </c>
      <c r="GG7" s="32">
        <f>IFERROR(VLOOKUP(GG$1,Table5[#All],4,FALSE),"0")</f>
        <v>61</v>
      </c>
      <c r="GH7" s="32">
        <f>IFERROR(VLOOKUP(GH$1,Table5[#All],4,FALSE),"0")</f>
        <v>29</v>
      </c>
      <c r="GI7" s="32">
        <f>IFERROR(VLOOKUP(GI$1,Table5[#All],4,FALSE),"0")</f>
        <v>34</v>
      </c>
      <c r="GJ7" s="32">
        <f>IFERROR(VLOOKUP(GJ$1,Table5[#All],4,FALSE),"0")</f>
        <v>62</v>
      </c>
      <c r="GK7" s="32">
        <f>IFERROR(VLOOKUP(GK$1,Table5[#All],4,FALSE),"0")</f>
        <v>34</v>
      </c>
      <c r="GL7" s="32">
        <f>IFERROR(VLOOKUP(GL$1,Table5[#All],4,FALSE),"0")</f>
        <v>63</v>
      </c>
      <c r="GM7" s="32">
        <f>IFERROR(VLOOKUP(GM$1,Table5[#All],4,FALSE),"0")</f>
        <v>42</v>
      </c>
      <c r="GN7" s="32">
        <f>IFERROR(VLOOKUP(GN$1,Table5[#All],4,FALSE),"0")</f>
        <v>40</v>
      </c>
      <c r="GO7" s="32">
        <f>IFERROR(VLOOKUP(GO$1,Table5[#All],4,FALSE),"0")</f>
        <v>60</v>
      </c>
      <c r="GP7" s="32">
        <f>IFERROR(VLOOKUP(GP$1,Table5[#All],4,FALSE),"0")</f>
        <v>71</v>
      </c>
      <c r="GQ7" s="32">
        <f>IFERROR(VLOOKUP(GQ$1,Table5[#All],4,FALSE),"0")</f>
        <v>35</v>
      </c>
      <c r="GR7" s="32">
        <f>IFERROR(VLOOKUP(GR$1,Table5[#All],4,FALSE),"0")</f>
        <v>26</v>
      </c>
      <c r="GS7" s="32">
        <f>IFERROR(VLOOKUP(GS$1,Table5[#All],4,FALSE),"0")</f>
        <v>69</v>
      </c>
      <c r="GT7" s="32">
        <f>IFERROR(VLOOKUP(GT$1,Table5[#All],4,FALSE),"0")</f>
        <v>44</v>
      </c>
      <c r="GU7" s="32">
        <f>IFERROR(VLOOKUP(GU$1,Table5[#All],4,FALSE),"0")</f>
        <v>26</v>
      </c>
      <c r="GV7" s="32">
        <f>IFERROR(VLOOKUP(GV$1,Table5[#All],4,FALSE),"0")</f>
        <v>2</v>
      </c>
      <c r="GW7" s="32">
        <f>IFERROR(VLOOKUP(GW$1,Table5[#All],4,FALSE),"0")</f>
        <v>53</v>
      </c>
      <c r="GX7" s="32">
        <f>IFERROR(VLOOKUP(GX$1,Table5[#All],4,FALSE),"0")</f>
        <v>42</v>
      </c>
      <c r="GY7" s="32">
        <f>IFERROR(VLOOKUP(GY$1,Table5[#All],4,FALSE),"0")</f>
        <v>4</v>
      </c>
      <c r="GZ7" s="32">
        <f>IFERROR(VLOOKUP(GZ$1,Table5[#All],4,FALSE),"0")</f>
        <v>71</v>
      </c>
      <c r="HA7" s="32">
        <f>IFERROR(VLOOKUP(HA$1,Table5[#All],4,FALSE),"0")</f>
        <v>40</v>
      </c>
      <c r="HB7" s="32">
        <f>IFERROR(VLOOKUP(HB$1,Table5[#All],4,FALSE),"0")</f>
        <v>36</v>
      </c>
      <c r="HC7" s="32">
        <f>IFERROR(VLOOKUP(HC$1,Table5[#All],4,FALSE),"0")</f>
        <v>44</v>
      </c>
      <c r="HD7" s="32">
        <f>IFERROR(VLOOKUP(HD$1,Table5[#All],4,FALSE),"0")</f>
        <v>53</v>
      </c>
      <c r="HE7" s="32">
        <f>IFERROR(VLOOKUP(HE$1,Table5[#All],4,FALSE),"0")</f>
        <v>55</v>
      </c>
      <c r="HF7" s="32">
        <f>IFERROR(VLOOKUP(HF$1,Table5[#All],4,FALSE),"0")</f>
        <v>36</v>
      </c>
      <c r="HG7" s="32">
        <f>IFERROR(VLOOKUP(HG$1,Table5[#All],4,FALSE),"0")</f>
        <v>32</v>
      </c>
      <c r="HH7" s="32">
        <f>IFERROR(VLOOKUP(HH$1,Table5[#All],4,FALSE),"0")</f>
        <v>53</v>
      </c>
      <c r="HI7" s="32">
        <f>IFERROR(VLOOKUP(HI$1,Table5[#All],4,FALSE),"0")</f>
        <v>52</v>
      </c>
      <c r="HJ7" s="32">
        <f>IFERROR(VLOOKUP(HJ$1,Table5[#All],4,FALSE),"0")</f>
        <v>12</v>
      </c>
      <c r="HK7" s="32">
        <f>IFERROR(VLOOKUP(HK$1,Table5[#All],4,FALSE),"0")</f>
        <v>63</v>
      </c>
      <c r="HL7" s="32">
        <f>IFERROR(VLOOKUP(HL$1,Table5[#All],4,FALSE),"0")</f>
        <v>58</v>
      </c>
      <c r="HM7" s="32">
        <f>IFERROR(VLOOKUP(HM$1,Table5[#All],4,FALSE),"0")</f>
        <v>24</v>
      </c>
      <c r="HN7" s="32">
        <f>IFERROR(VLOOKUP(HN$1,Table5[#All],4,FALSE),"0")</f>
        <v>1</v>
      </c>
      <c r="HO7" s="33">
        <f>IFERROR(VLOOKUP(HO$1,Table5[#All],4,FALSE),"0")</f>
        <v>5</v>
      </c>
      <c r="HP7" s="31">
        <f>IFERROR(VLOOKUP(HP$1,Table5[#All],4,FALSE),"0")</f>
        <v>33</v>
      </c>
      <c r="HQ7" s="32">
        <f>IFERROR(VLOOKUP(HQ$1,Table5[#All],4,FALSE),"0")</f>
        <v>29</v>
      </c>
      <c r="HR7" s="32">
        <f>IFERROR(VLOOKUP(HR$1,Table5[#All],4,FALSE),"0")</f>
        <v>21</v>
      </c>
      <c r="HS7" s="32">
        <f>IFERROR(VLOOKUP(HS$1,Table5[#All],4,FALSE),"0")</f>
        <v>72</v>
      </c>
      <c r="HT7" s="32">
        <f>IFERROR(VLOOKUP(HT$1,Table5[#All],4,FALSE),"0")</f>
        <v>3</v>
      </c>
      <c r="HU7" s="32">
        <f>IFERROR(VLOOKUP(HU$1,Table5[#All],4,FALSE),"0")</f>
        <v>56</v>
      </c>
      <c r="HV7" s="32">
        <f>IFERROR(VLOOKUP(HV$1,Table5[#All],4,FALSE),"0")</f>
        <v>47</v>
      </c>
      <c r="HW7" s="32">
        <f>IFERROR(VLOOKUP(HW$1,Table5[#All],4,FALSE),"0")</f>
        <v>27</v>
      </c>
      <c r="HX7" s="32">
        <f>IFERROR(VLOOKUP(HX$1,Table5[#All],4,FALSE),"0")</f>
        <v>66</v>
      </c>
      <c r="HY7" s="32">
        <f>IFERROR(VLOOKUP(HY$1,Table5[#All],4,FALSE),"0")</f>
        <v>38</v>
      </c>
      <c r="HZ7" s="32">
        <f>IFERROR(VLOOKUP(HZ$1,Table5[#All],4,FALSE),"0")</f>
        <v>61</v>
      </c>
      <c r="IA7" s="32">
        <f>IFERROR(VLOOKUP(IA$1,Table5[#All],4,FALSE),"0")</f>
        <v>75</v>
      </c>
      <c r="IB7" s="32">
        <f>IFERROR(VLOOKUP(IB$1,Table5[#All],4,FALSE),"0")</f>
        <v>3</v>
      </c>
      <c r="IC7" s="32">
        <f>IFERROR(VLOOKUP(IC$1,Table5[#All],4,FALSE),"0")</f>
        <v>2</v>
      </c>
      <c r="ID7" s="32">
        <f>IFERROR(VLOOKUP(ID$1,Table5[#All],4,FALSE),"0")</f>
        <v>16</v>
      </c>
      <c r="IE7" s="32">
        <f>IFERROR(VLOOKUP(IE$1,Table5[#All],4,FALSE),"0")</f>
        <v>70</v>
      </c>
      <c r="IF7" s="32">
        <f>IFERROR(VLOOKUP(IF$1,Table5[#All],4,FALSE),"0")</f>
        <v>1</v>
      </c>
      <c r="IG7" s="32">
        <f>IFERROR(VLOOKUP(IG$1,Table5[#All],4,FALSE),"0")</f>
        <v>42</v>
      </c>
      <c r="IH7" s="32">
        <f>IFERROR(VLOOKUP(IH$1,Table5[#All],4,FALSE),"0")</f>
        <v>75</v>
      </c>
      <c r="II7" s="32">
        <f>IFERROR(VLOOKUP(II$1,Table5[#All],4,FALSE),"0")</f>
        <v>60</v>
      </c>
      <c r="IJ7" s="32">
        <f>IFERROR(VLOOKUP(IJ$1,Table5[#All],4,FALSE),"0")</f>
        <v>53</v>
      </c>
      <c r="IK7" s="32">
        <f>IFERROR(VLOOKUP(IK$1,Table5[#All],4,FALSE),"0")</f>
        <v>50</v>
      </c>
      <c r="IL7" s="32">
        <f>IFERROR(VLOOKUP(IL$1,Table5[#All],4,FALSE),"0")</f>
        <v>53</v>
      </c>
      <c r="IM7" s="32">
        <f>IFERROR(VLOOKUP(IM$1,Table5[#All],4,FALSE),"0")</f>
        <v>19</v>
      </c>
      <c r="IN7" s="32">
        <f>IFERROR(VLOOKUP(IN$1,Table5[#All],4,FALSE),"0")</f>
        <v>33</v>
      </c>
      <c r="IO7" s="32">
        <f>IFERROR(VLOOKUP(IO$1,Table5[#All],4,FALSE),"0")</f>
        <v>65</v>
      </c>
      <c r="IP7" s="32">
        <f>IFERROR(VLOOKUP(IP$1,Table5[#All],4,FALSE),"0")</f>
        <v>50</v>
      </c>
      <c r="IQ7" s="32">
        <f>IFERROR(VLOOKUP(IQ$1,Table5[#All],4,FALSE),"0")</f>
        <v>31</v>
      </c>
      <c r="IR7" s="32">
        <f>IFERROR(VLOOKUP(IR$1,Table5[#All],4,FALSE),"0")</f>
        <v>56</v>
      </c>
      <c r="IS7" s="32">
        <f>IFERROR(VLOOKUP(IS$1,Table5[#All],4,FALSE),"0")</f>
        <v>29</v>
      </c>
      <c r="IT7" s="32">
        <f>IFERROR(VLOOKUP(IT$1,Table5[#All],4,FALSE),"0")</f>
        <v>13</v>
      </c>
      <c r="IU7" s="32">
        <f>IFERROR(VLOOKUP(IU$1,Table5[#All],4,FALSE),"0")</f>
        <v>52</v>
      </c>
      <c r="IV7" s="32">
        <f>IFERROR(VLOOKUP(IV$1,Table5[#All],4,FALSE),"0")</f>
        <v>45</v>
      </c>
      <c r="IW7" s="32">
        <f>IFERROR(VLOOKUP(IW$1,Table5[#All],4,FALSE),"0")</f>
        <v>17</v>
      </c>
      <c r="IX7" s="32">
        <f>IFERROR(VLOOKUP(IX$1,Table5[#All],4,FALSE),"0")</f>
        <v>66</v>
      </c>
      <c r="IY7" s="32">
        <f>IFERROR(VLOOKUP(IY$1,Table5[#All],4,FALSE),"0")</f>
        <v>72</v>
      </c>
      <c r="IZ7" s="32">
        <f>IFERROR(VLOOKUP(IZ$1,Table5[#All],4,FALSE),"0")</f>
        <v>10</v>
      </c>
      <c r="JA7" s="32">
        <f>IFERROR(VLOOKUP(JA$1,Table5[#All],4,FALSE),"0")</f>
        <v>53</v>
      </c>
      <c r="JB7" s="32">
        <f>IFERROR(VLOOKUP(JB$1,Table5[#All],4,FALSE),"0")</f>
        <v>38</v>
      </c>
      <c r="JC7" s="32">
        <f>IFERROR(VLOOKUP(JC$1,Table5[#All],4,FALSE),"0")</f>
        <v>42</v>
      </c>
      <c r="JD7" s="32">
        <f>IFERROR(VLOOKUP(JD$1,Table5[#All],4,FALSE),"0")</f>
        <v>49</v>
      </c>
      <c r="JE7" s="32">
        <f>IFERROR(VLOOKUP(JE$1,Table5[#All],4,FALSE),"0")</f>
        <v>51</v>
      </c>
      <c r="JF7" s="32">
        <f>IFERROR(VLOOKUP(JF$1,Table5[#All],4,FALSE),"0")</f>
        <v>60</v>
      </c>
      <c r="JG7" s="32">
        <f>IFERROR(VLOOKUP(JG$1,Table5[#All],4,FALSE),"0")</f>
        <v>3</v>
      </c>
      <c r="JH7" s="32">
        <f>IFERROR(VLOOKUP(JH$1,Table5[#All],4,FALSE),"0")</f>
        <v>51</v>
      </c>
      <c r="JI7" s="32">
        <f>IFERROR(VLOOKUP(JI$1,Table5[#All],4,FALSE),"0")</f>
        <v>39</v>
      </c>
      <c r="JJ7" s="32">
        <f>IFERROR(VLOOKUP(JJ$1,Table5[#All],4,FALSE),"0")</f>
        <v>35</v>
      </c>
      <c r="JK7" s="32">
        <f>IFERROR(VLOOKUP(JK$1,Table5[#All],4,FALSE),"0")</f>
        <v>71</v>
      </c>
      <c r="JL7" s="32">
        <f>IFERROR(VLOOKUP(JL$1,Table5[#All],4,FALSE),"0")</f>
        <v>44</v>
      </c>
      <c r="JM7" s="32">
        <f>IFERROR(VLOOKUP(JM$1,Table5[#All],4,FALSE),"0")</f>
        <v>7</v>
      </c>
      <c r="JN7" s="32">
        <f>IFERROR(VLOOKUP(JN$1,Table5[#All],4,FALSE),"0")</f>
        <v>72</v>
      </c>
      <c r="JO7" s="32">
        <f>IFERROR(VLOOKUP(JO$1,Table5[#All],4,FALSE),"0")</f>
        <v>12</v>
      </c>
      <c r="JP7" s="32">
        <f>IFERROR(VLOOKUP(JP$1,Table5[#All],4,FALSE),"0")</f>
        <v>1</v>
      </c>
      <c r="JQ7" s="32">
        <f>IFERROR(VLOOKUP(JQ$1,Table5[#All],4,FALSE),"0")</f>
        <v>48</v>
      </c>
      <c r="JR7" s="32">
        <f>IFERROR(VLOOKUP(JR$1,Table5[#All],4,FALSE),"0")</f>
        <v>23</v>
      </c>
      <c r="JS7" s="32">
        <f>IFERROR(VLOOKUP(JS$1,Table5[#All],4,FALSE),"0")</f>
        <v>64</v>
      </c>
      <c r="JT7" s="32">
        <f>IFERROR(VLOOKUP(JT$1,Table5[#All],4,FALSE),"0")</f>
        <v>28</v>
      </c>
      <c r="JU7" s="32">
        <f>IFERROR(VLOOKUP(JU$1,Table5[#All],4,FALSE),"0")</f>
        <v>8</v>
      </c>
      <c r="JV7" s="32">
        <f>IFERROR(VLOOKUP(JV$1,Table5[#All],4,FALSE),"0")</f>
        <v>60</v>
      </c>
      <c r="JW7" s="32">
        <f>IFERROR(VLOOKUP(JW$1,Table5[#All],4,FALSE),"0")</f>
        <v>64</v>
      </c>
      <c r="JX7" s="32">
        <f>IFERROR(VLOOKUP(JX$1,Table5[#All],4,FALSE),"0")</f>
        <v>12</v>
      </c>
      <c r="JY7" s="32">
        <f>IFERROR(VLOOKUP(JY$1,Table5[#All],4,FALSE),"0")</f>
        <v>61</v>
      </c>
      <c r="JZ7" s="32">
        <f>IFERROR(VLOOKUP(JZ$1,Table5[#All],4,FALSE),"0")</f>
        <v>20</v>
      </c>
      <c r="KA7" s="32">
        <f>IFERROR(VLOOKUP(KA$1,Table5[#All],4,FALSE),"0")</f>
        <v>72</v>
      </c>
      <c r="KB7" s="32">
        <f>IFERROR(VLOOKUP(KB$1,Table5[#All],4,FALSE),"0")</f>
        <v>59</v>
      </c>
      <c r="KC7" s="32">
        <f>IFERROR(VLOOKUP(KC$1,Table5[#All],4,FALSE),"0")</f>
        <v>11</v>
      </c>
      <c r="KD7" s="32">
        <f>IFERROR(VLOOKUP(KD$1,Table5[#All],4,FALSE),"0")</f>
        <v>67</v>
      </c>
      <c r="KE7" s="32">
        <f>IFERROR(VLOOKUP(KE$1,Table5[#All],4,FALSE),"0")</f>
        <v>20</v>
      </c>
      <c r="KF7" s="32">
        <f>IFERROR(VLOOKUP(KF$1,Table5[#All],4,FALSE),"0")</f>
        <v>46</v>
      </c>
      <c r="KG7" s="32">
        <f>IFERROR(VLOOKUP(KG$1,Table5[#All],4,FALSE),"0")</f>
        <v>39</v>
      </c>
      <c r="KH7" s="32">
        <f>IFERROR(VLOOKUP(KH$1,Table5[#All],4,FALSE),"0")</f>
        <v>62</v>
      </c>
      <c r="KI7" s="32">
        <f>IFERROR(VLOOKUP(KI$1,Table5[#All],4,FALSE),"0")</f>
        <v>14</v>
      </c>
      <c r="KJ7" s="32">
        <f>IFERROR(VLOOKUP(KJ$1,Table5[#All],4,FALSE),"0")</f>
        <v>63</v>
      </c>
      <c r="KK7" s="32">
        <f>IFERROR(VLOOKUP(KK$1,Table5[#All],4,FALSE),"0")</f>
        <v>28</v>
      </c>
      <c r="KL7" s="32">
        <f>IFERROR(VLOOKUP(KL$1,Table5[#All],4,FALSE),"0")</f>
        <v>49</v>
      </c>
      <c r="KM7" s="32">
        <f>IFERROR(VLOOKUP(KM$1,Table5[#All],4,FALSE),"0")</f>
        <v>30</v>
      </c>
      <c r="KN7" s="32">
        <f>IFERROR(VLOOKUP(KN$1,Table5[#All],4,FALSE),"0")</f>
        <v>7</v>
      </c>
      <c r="KO7" s="32">
        <f>IFERROR(VLOOKUP(KO$1,Table5[#All],4,FALSE),"0")</f>
        <v>33</v>
      </c>
      <c r="KP7" s="32">
        <f>IFERROR(VLOOKUP(KP$1,Table5[#All],4,FALSE),"0")</f>
        <v>62</v>
      </c>
      <c r="KQ7" s="32">
        <f>IFERROR(VLOOKUP(KQ$1,Table5[#All],4,FALSE),"0")</f>
        <v>28</v>
      </c>
      <c r="KR7" s="32">
        <f>IFERROR(VLOOKUP(KR$1,Table5[#All],4,FALSE),"0")</f>
        <v>3</v>
      </c>
      <c r="KS7" s="32">
        <f>IFERROR(VLOOKUP(KS$1,Table5[#All],4,FALSE),"0")</f>
        <v>62</v>
      </c>
      <c r="KT7" s="32">
        <f>IFERROR(VLOOKUP(KT$1,Table5[#All],4,FALSE),"0")</f>
        <v>58</v>
      </c>
      <c r="KU7" s="32">
        <f>IFERROR(VLOOKUP(KU$1,Table5[#All],4,FALSE),"0")</f>
        <v>60</v>
      </c>
      <c r="KV7" s="32">
        <f>IFERROR(VLOOKUP(KV$1,Table5[#All],4,FALSE),"0")</f>
        <v>27</v>
      </c>
      <c r="KW7" s="32">
        <f>IFERROR(VLOOKUP(KW$1,Table5[#All],4,FALSE),"0")</f>
        <v>12</v>
      </c>
      <c r="KX7" s="32">
        <f>IFERROR(VLOOKUP(KX$1,Table5[#All],4,FALSE),"0")</f>
        <v>21</v>
      </c>
      <c r="KY7" s="32">
        <f>IFERROR(VLOOKUP(KY$1,Table5[#All],4,FALSE),"0")</f>
        <v>72</v>
      </c>
      <c r="KZ7" s="32">
        <f>IFERROR(VLOOKUP(KZ$1,Table5[#All],4,FALSE),"0")</f>
        <v>63</v>
      </c>
      <c r="LA7" s="32">
        <f>IFERROR(VLOOKUP(LA$1,Table5[#All],4,FALSE),"0")</f>
        <v>15</v>
      </c>
      <c r="LB7" s="32">
        <f>IFERROR(VLOOKUP(LB$1,Table5[#All],4,FALSE),"0")</f>
        <v>26</v>
      </c>
      <c r="LC7" s="32">
        <f>IFERROR(VLOOKUP(LC$1,Table5[#All],4,FALSE),"0")</f>
        <v>4</v>
      </c>
      <c r="LD7" s="32">
        <f>IFERROR(VLOOKUP(LD$1,Table5[#All],4,FALSE),"0")</f>
        <v>74</v>
      </c>
      <c r="LE7" s="32">
        <f>IFERROR(VLOOKUP(LE$1,Table5[#All],4,FALSE),"0")</f>
        <v>4</v>
      </c>
      <c r="LF7" s="32">
        <f>IFERROR(VLOOKUP(LF$1,Table5[#All],4,FALSE),"0")</f>
        <v>58</v>
      </c>
      <c r="LG7" s="32">
        <f>IFERROR(VLOOKUP(LG$1,Table5[#All],4,FALSE),"0")</f>
        <v>33</v>
      </c>
      <c r="LH7" s="32">
        <f>IFERROR(VLOOKUP(LH$1,Table5[#All],4,FALSE),"0")</f>
        <v>69</v>
      </c>
      <c r="LI7" s="32">
        <f>IFERROR(VLOOKUP(LI$1,Table5[#All],4,FALSE),"0")</f>
        <v>49</v>
      </c>
      <c r="LJ7" s="32">
        <f>IFERROR(VLOOKUP(LJ$1,Table5[#All],4,FALSE),"0")</f>
        <v>12</v>
      </c>
      <c r="LK7" s="32">
        <f>IFERROR(VLOOKUP(LK$1,Table5[#All],4,FALSE),"0")</f>
        <v>67</v>
      </c>
      <c r="LL7" s="32">
        <f>IFERROR(VLOOKUP(LL$1,Table5[#All],4,FALSE),"0")</f>
        <v>33</v>
      </c>
      <c r="LM7" s="32">
        <f>IFERROR(VLOOKUP(LM$1,Table5[#All],4,FALSE),"0")</f>
        <v>37</v>
      </c>
      <c r="LN7" s="32">
        <f>IFERROR(VLOOKUP(LN$1,Table5[#All],4,FALSE),"0")</f>
        <v>54</v>
      </c>
      <c r="LO7" s="32">
        <f>IFERROR(VLOOKUP(LO$1,Table5[#All],4,FALSE),"0")</f>
        <v>65</v>
      </c>
      <c r="LP7" s="32">
        <f>IFERROR(VLOOKUP(LP$1,Table5[#All],4,FALSE),"0")</f>
        <v>69</v>
      </c>
      <c r="LQ7" s="32">
        <f>IFERROR(VLOOKUP(LQ$1,Table5[#All],4,FALSE),"0")</f>
        <v>42</v>
      </c>
      <c r="LR7" s="32">
        <f>IFERROR(VLOOKUP(LR$1,Table5[#All],4,FALSE),"0")</f>
        <v>6</v>
      </c>
      <c r="LS7" s="32">
        <f>IFERROR(VLOOKUP(LS$1,Table5[#All],4,FALSE),"0")</f>
        <v>62</v>
      </c>
      <c r="LT7" s="32">
        <f>IFERROR(VLOOKUP(LT$1,Table5[#All],4,FALSE),"0")</f>
        <v>2</v>
      </c>
      <c r="LU7" s="32">
        <f>IFERROR(VLOOKUP(LU$1,Table5[#All],4,FALSE),"0")</f>
        <v>40</v>
      </c>
      <c r="LV7" s="32">
        <f>IFERROR(VLOOKUP(LV$1,Table5[#All],4,FALSE),"0")</f>
        <v>22</v>
      </c>
      <c r="LW7" s="32">
        <f>IFERROR(VLOOKUP(LW$1,Table5[#All],4,FALSE),"0")</f>
        <v>59</v>
      </c>
      <c r="LX7" s="32">
        <f>IFERROR(VLOOKUP(LX$1,Table5[#All],4,FALSE),"0")</f>
        <v>53</v>
      </c>
      <c r="LY7" s="32">
        <f>IFERROR(VLOOKUP(LY$1,Table5[#All],4,FALSE),"0")</f>
        <v>18</v>
      </c>
      <c r="LZ7" s="32">
        <f>IFERROR(VLOOKUP(LZ$1,Table5[#All],4,FALSE),"0")</f>
        <v>51</v>
      </c>
      <c r="MA7" s="32">
        <f>IFERROR(VLOOKUP(MA$1,Table5[#All],4,FALSE),"0")</f>
        <v>29</v>
      </c>
      <c r="MB7" s="32">
        <f>IFERROR(VLOOKUP(MB$1,Table5[#All],4,FALSE),"0")</f>
        <v>42</v>
      </c>
      <c r="MC7" s="32">
        <f>IFERROR(VLOOKUP(MC$1,Table5[#All],4,FALSE),"0")</f>
        <v>24</v>
      </c>
      <c r="MD7" s="32">
        <f>IFERROR(VLOOKUP(MD$1,Table5[#All],4,FALSE),"0")</f>
        <v>70</v>
      </c>
      <c r="ME7" s="32">
        <f>IFERROR(VLOOKUP(ME$1,Table5[#All],4,FALSE),"0")</f>
        <v>2</v>
      </c>
      <c r="MF7" s="32">
        <f>IFERROR(VLOOKUP(MF$1,Table5[#All],4,FALSE),"0")</f>
        <v>26</v>
      </c>
      <c r="MG7" s="32">
        <f>IFERROR(VLOOKUP(MG$1,Table5[#All],4,FALSE),"0")</f>
        <v>44</v>
      </c>
      <c r="MH7" s="32">
        <f>IFERROR(VLOOKUP(MH$1,Table5[#All],4,FALSE),"0")</f>
        <v>72</v>
      </c>
      <c r="MI7" s="32">
        <f>IFERROR(VLOOKUP(MI$1,Table5[#All],4,FALSE),"0")</f>
        <v>28</v>
      </c>
      <c r="MJ7" s="32">
        <f>IFERROR(VLOOKUP(MJ$1,Table5[#All],4,FALSE),"0")</f>
        <v>25</v>
      </c>
      <c r="MK7" s="32">
        <f>IFERROR(VLOOKUP(MK$1,Table5[#All],4,FALSE),"0")</f>
        <v>75</v>
      </c>
      <c r="ML7" s="32">
        <f>IFERROR(VLOOKUP(ML$1,Table5[#All],4,FALSE),"0")</f>
        <v>4</v>
      </c>
      <c r="MM7" s="32">
        <f>IFERROR(VLOOKUP(MM$1,Table5[#All],4,FALSE),"0")</f>
        <v>28</v>
      </c>
      <c r="MN7" s="32">
        <f>IFERROR(VLOOKUP(MN$1,Table5[#All],4,FALSE),"0")</f>
        <v>66</v>
      </c>
      <c r="MO7" s="32">
        <f>IFERROR(VLOOKUP(MO$1,Table5[#All],4,FALSE),"0")</f>
        <v>62</v>
      </c>
      <c r="MP7" s="32">
        <f>IFERROR(VLOOKUP(MP$1,Table5[#All],4,FALSE),"0")</f>
        <v>41</v>
      </c>
      <c r="MQ7" s="32">
        <f>IFERROR(VLOOKUP(MQ$1,Table5[#All],4,FALSE),"0")</f>
        <v>15</v>
      </c>
      <c r="MR7" s="32">
        <f>IFERROR(VLOOKUP(MR$1,Table5[#All],4,FALSE),"0")</f>
        <v>31</v>
      </c>
      <c r="MS7" s="32">
        <f>IFERROR(VLOOKUP(MS$1,Table5[#All],4,FALSE),"0")</f>
        <v>15</v>
      </c>
      <c r="MT7" s="33">
        <f>IFERROR(VLOOKUP(MT$1,Table5[#All],4,FALSE),"0")</f>
        <v>72</v>
      </c>
    </row>
    <row r="8" spans="1:358" x14ac:dyDescent="0.25">
      <c r="A8" s="82" t="s">
        <v>7058</v>
      </c>
      <c r="B8" s="38">
        <f>AVERAGE($G8:$AL8)</f>
        <v>19.330937500000001</v>
      </c>
      <c r="C8" s="30">
        <f>AVERAGE($AM8:$BQ8)</f>
        <v>18.809677419354834</v>
      </c>
      <c r="D8" s="30">
        <f>AVERAGE($BR8:$HO8)</f>
        <v>19.839805194805212</v>
      </c>
      <c r="E8" s="30">
        <f>AVERAGE($HP8:$MT8)</f>
        <v>19.582740740740739</v>
      </c>
      <c r="F8" s="39">
        <f>AVERAGE($G8:$MT8)</f>
        <v>19.60423295454547</v>
      </c>
      <c r="G8" s="30">
        <f>IFERROR(VLOOKUP(G$1,Table5[#All],5,FALSE),"0")</f>
        <v>24.76</v>
      </c>
      <c r="H8" s="30">
        <f>IFERROR(VLOOKUP(H$1,Table5[#All],5,FALSE),"0")</f>
        <v>18.12</v>
      </c>
      <c r="I8" s="30">
        <f>IFERROR(VLOOKUP(I$1,Table5[#All],5,FALSE),"0")</f>
        <v>14</v>
      </c>
      <c r="J8" s="30">
        <f>IFERROR(VLOOKUP(J$1,Table5[#All],5,FALSE),"0")</f>
        <v>23.02</v>
      </c>
      <c r="K8" s="30">
        <f>IFERROR(VLOOKUP(K$1,Table5[#All],5,FALSE),"0")</f>
        <v>15.04</v>
      </c>
      <c r="L8" s="30">
        <f>IFERROR(VLOOKUP(L$1,Table5[#All],5,FALSE),"0")</f>
        <v>23.41</v>
      </c>
      <c r="M8" s="30">
        <f>IFERROR(VLOOKUP(M$1,Table5[#All],5,FALSE),"0")</f>
        <v>18.940000000000001</v>
      </c>
      <c r="N8" s="30">
        <f>IFERROR(VLOOKUP(N$1,Table5[#All],5,FALSE),"0")</f>
        <v>17.95</v>
      </c>
      <c r="O8" s="30">
        <f>IFERROR(VLOOKUP(O$1,Table5[#All],5,FALSE),"0")</f>
        <v>21.86</v>
      </c>
      <c r="P8" s="30">
        <f>IFERROR(VLOOKUP(P$1,Table5[#All],5,FALSE),"0")</f>
        <v>18.55</v>
      </c>
      <c r="Q8" s="30">
        <f>IFERROR(VLOOKUP(Q$1,Table5[#All],5,FALSE),"0")</f>
        <v>22.62</v>
      </c>
      <c r="R8" s="30">
        <f>IFERROR(VLOOKUP(R$1,Table5[#All],5,FALSE),"0")</f>
        <v>20.67</v>
      </c>
      <c r="S8" s="30">
        <f>IFERROR(VLOOKUP(S$1,Table5[#All],5,FALSE),"0")</f>
        <v>20.190000000000001</v>
      </c>
      <c r="T8" s="30">
        <f>IFERROR(VLOOKUP(T$1,Table5[#All],5,FALSE),"0")</f>
        <v>14.54</v>
      </c>
      <c r="U8" s="30">
        <f>IFERROR(VLOOKUP(U$1,Table5[#All],5,FALSE),"0")</f>
        <v>22.31</v>
      </c>
      <c r="V8" s="30">
        <f>IFERROR(VLOOKUP(V$1,Table5[#All],5,FALSE),"0")</f>
        <v>17.239999999999998</v>
      </c>
      <c r="W8" s="30">
        <f>IFERROR(VLOOKUP(W$1,Table5[#All],5,FALSE),"0")</f>
        <v>14.5</v>
      </c>
      <c r="X8" s="30">
        <f>IFERROR(VLOOKUP(X$1,Table5[#All],5,FALSE),"0")</f>
        <v>14.62</v>
      </c>
      <c r="Y8" s="30">
        <f>IFERROR(VLOOKUP(Y$1,Table5[#All],5,FALSE),"0")</f>
        <v>22.21</v>
      </c>
      <c r="Z8" s="30">
        <f>IFERROR(VLOOKUP(Z$1,Table5[#All],5,FALSE),"0")</f>
        <v>22.77</v>
      </c>
      <c r="AA8" s="30">
        <f>IFERROR(VLOOKUP(AA$1,Table5[#All],5,FALSE),"0")</f>
        <v>23.32</v>
      </c>
      <c r="AB8" s="30">
        <f>IFERROR(VLOOKUP(AB$1,Table5[#All],5,FALSE),"0")</f>
        <v>16.510000000000002</v>
      </c>
      <c r="AC8" s="30">
        <f>IFERROR(VLOOKUP(AC$1,Table5[#All],5,FALSE),"0")</f>
        <v>20.91</v>
      </c>
      <c r="AD8" s="30">
        <f>IFERROR(VLOOKUP(AD$1,Table5[#All],5,FALSE),"0")</f>
        <v>13.83</v>
      </c>
      <c r="AE8" s="30">
        <f>IFERROR(VLOOKUP(AE$1,Table5[#All],5,FALSE),"0")</f>
        <v>25.28</v>
      </c>
      <c r="AF8" s="30">
        <f>IFERROR(VLOOKUP(AF$1,Table5[#All],5,FALSE),"0")</f>
        <v>23.04</v>
      </c>
      <c r="AG8" s="30">
        <f>IFERROR(VLOOKUP(AG$1,Table5[#All],5,FALSE),"0")</f>
        <v>14.39</v>
      </c>
      <c r="AH8" s="30">
        <f>IFERROR(VLOOKUP(AH$1,Table5[#All],5,FALSE),"0")</f>
        <v>12.64</v>
      </c>
      <c r="AI8" s="30">
        <f>IFERROR(VLOOKUP(AI$1,Table5[#All],5,FALSE),"0")</f>
        <v>23.52</v>
      </c>
      <c r="AJ8" s="30">
        <f>IFERROR(VLOOKUP(AJ$1,Table5[#All],5,FALSE),"0")</f>
        <v>19.21</v>
      </c>
      <c r="AK8" s="30">
        <f>IFERROR(VLOOKUP(AK$1,Table5[#All],5,FALSE),"0")</f>
        <v>18</v>
      </c>
      <c r="AL8" s="39">
        <f>IFERROR(VLOOKUP(AL$1,Table5[#All],5,FALSE),"0")</f>
        <v>20.62</v>
      </c>
      <c r="AM8" s="38">
        <f>IFERROR(VLOOKUP(AM$1,Table5[#All],5,FALSE),"0")</f>
        <v>15.51</v>
      </c>
      <c r="AN8" s="30">
        <f>IFERROR(VLOOKUP(AN$1,Table5[#All],5,FALSE),"0")</f>
        <v>15.06</v>
      </c>
      <c r="AO8" s="30">
        <f>IFERROR(VLOOKUP(AO$1,Table5[#All],5,FALSE),"0")</f>
        <v>15.03</v>
      </c>
      <c r="AP8" s="30">
        <f>IFERROR(VLOOKUP(AP$1,Table5[#All],5,FALSE),"0")</f>
        <v>15.56</v>
      </c>
      <c r="AQ8" s="30">
        <f>IFERROR(VLOOKUP(AQ$1,Table5[#All],5,FALSE),"0")</f>
        <v>19.46</v>
      </c>
      <c r="AR8" s="30">
        <f>IFERROR(VLOOKUP(AR$1,Table5[#All],5,FALSE),"0")</f>
        <v>13.22</v>
      </c>
      <c r="AS8" s="30">
        <f>IFERROR(VLOOKUP(AS$1,Table5[#All],5,FALSE),"0")</f>
        <v>14.87</v>
      </c>
      <c r="AT8" s="30">
        <f>IFERROR(VLOOKUP(AT$1,Table5[#All],5,FALSE),"0")</f>
        <v>19.97</v>
      </c>
      <c r="AU8" s="30">
        <f>IFERROR(VLOOKUP(AU$1,Table5[#All],5,FALSE),"0")</f>
        <v>23.68</v>
      </c>
      <c r="AV8" s="30">
        <f>IFERROR(VLOOKUP(AV$1,Table5[#All],5,FALSE),"0")</f>
        <v>24.95</v>
      </c>
      <c r="AW8" s="30">
        <f>IFERROR(VLOOKUP(AW$1,Table5[#All],5,FALSE),"0")</f>
        <v>21.65</v>
      </c>
      <c r="AX8" s="30">
        <f>IFERROR(VLOOKUP(AX$1,Table5[#All],5,FALSE),"0")</f>
        <v>22.22</v>
      </c>
      <c r="AY8" s="30">
        <f>IFERROR(VLOOKUP(AY$1,Table5[#All],5,FALSE),"0")</f>
        <v>18.64</v>
      </c>
      <c r="AZ8" s="30">
        <f>IFERROR(VLOOKUP(AZ$1,Table5[#All],5,FALSE),"0")</f>
        <v>26.18</v>
      </c>
      <c r="BA8" s="30">
        <f>IFERROR(VLOOKUP(BA$1,Table5[#All],5,FALSE),"0")</f>
        <v>19.850000000000001</v>
      </c>
      <c r="BB8" s="30">
        <f>IFERROR(VLOOKUP(BB$1,Table5[#All],5,FALSE),"0")</f>
        <v>21.34</v>
      </c>
      <c r="BC8" s="30">
        <f>IFERROR(VLOOKUP(BC$1,Table5[#All],5,FALSE),"0")</f>
        <v>15.92</v>
      </c>
      <c r="BD8" s="30">
        <f>IFERROR(VLOOKUP(BD$1,Table5[#All],5,FALSE),"0")</f>
        <v>18.89</v>
      </c>
      <c r="BE8" s="30">
        <f>IFERROR(VLOOKUP(BE$1,Table5[#All],5,FALSE),"0")</f>
        <v>18.41</v>
      </c>
      <c r="BF8" s="30">
        <f>IFERROR(VLOOKUP(BF$1,Table5[#All],5,FALSE),"0")</f>
        <v>19.079999999999998</v>
      </c>
      <c r="BG8" s="30">
        <f>IFERROR(VLOOKUP(BG$1,Table5[#All],5,FALSE),"0")</f>
        <v>25.49</v>
      </c>
      <c r="BH8" s="30">
        <f>IFERROR(VLOOKUP(BH$1,Table5[#All],5,FALSE),"0")</f>
        <v>14.05</v>
      </c>
      <c r="BI8" s="30">
        <f>IFERROR(VLOOKUP(BI$1,Table5[#All],5,FALSE),"0")</f>
        <v>15.45</v>
      </c>
      <c r="BJ8" s="30">
        <f>IFERROR(VLOOKUP(BJ$1,Table5[#All],5,FALSE),"0")</f>
        <v>12.58</v>
      </c>
      <c r="BK8" s="30">
        <f>IFERROR(VLOOKUP(BK$1,Table5[#All],5,FALSE),"0")</f>
        <v>17.64</v>
      </c>
      <c r="BL8" s="30">
        <f>IFERROR(VLOOKUP(BL$1,Table5[#All],5,FALSE),"0")</f>
        <v>25.44</v>
      </c>
      <c r="BM8" s="30">
        <f>IFERROR(VLOOKUP(BM$1,Table5[#All],5,FALSE),"0")</f>
        <v>14.46</v>
      </c>
      <c r="BN8" s="30">
        <f>IFERROR(VLOOKUP(BN$1,Table5[#All],5,FALSE),"0")</f>
        <v>14.06</v>
      </c>
      <c r="BO8" s="30">
        <f>IFERROR(VLOOKUP(BO$1,Table5[#All],5,FALSE),"0")</f>
        <v>24.55</v>
      </c>
      <c r="BP8" s="30">
        <f>IFERROR(VLOOKUP(BP$1,Table5[#All],5,FALSE),"0")</f>
        <v>15.25</v>
      </c>
      <c r="BQ8" s="39">
        <f>IFERROR(VLOOKUP(BQ$1,Table5[#All],5,FALSE),"0")</f>
        <v>24.64</v>
      </c>
      <c r="BR8" s="38">
        <f>IFERROR(VLOOKUP(BR$1,Table5[#All],5,FALSE),"0")</f>
        <v>21.55</v>
      </c>
      <c r="BS8" s="30">
        <f>IFERROR(VLOOKUP(BS$1,Table5[#All],5,FALSE),"0")</f>
        <v>12.75</v>
      </c>
      <c r="BT8" s="30">
        <f>IFERROR(VLOOKUP(BT$1,Table5[#All],5,FALSE),"0")</f>
        <v>16.3</v>
      </c>
      <c r="BU8" s="30">
        <f>IFERROR(VLOOKUP(BU$1,Table5[#All],5,FALSE),"0")</f>
        <v>25.14</v>
      </c>
      <c r="BV8" s="30">
        <f>IFERROR(VLOOKUP(BV$1,Table5[#All],5,FALSE),"0")</f>
        <v>23.74</v>
      </c>
      <c r="BW8" s="30">
        <f>IFERROR(VLOOKUP(BW$1,Table5[#All],5,FALSE),"0")</f>
        <v>23.76</v>
      </c>
      <c r="BX8" s="30">
        <f>IFERROR(VLOOKUP(BX$1,Table5[#All],5,FALSE),"0")</f>
        <v>22.13</v>
      </c>
      <c r="BY8" s="30">
        <f>IFERROR(VLOOKUP(BY$1,Table5[#All],5,FALSE),"0")</f>
        <v>18.93</v>
      </c>
      <c r="BZ8" s="30">
        <f>IFERROR(VLOOKUP(BZ$1,Table5[#All],5,FALSE),"0")</f>
        <v>13.09</v>
      </c>
      <c r="CA8" s="30">
        <f>IFERROR(VLOOKUP(CA$1,Table5[#All],5,FALSE),"0")</f>
        <v>18.41</v>
      </c>
      <c r="CB8" s="30">
        <f>IFERROR(VLOOKUP(CB$1,Table5[#All],5,FALSE),"0")</f>
        <v>22.85</v>
      </c>
      <c r="CC8" s="30">
        <f>IFERROR(VLOOKUP(CC$1,Table5[#All],5,FALSE),"0")</f>
        <v>18.809999999999999</v>
      </c>
      <c r="CD8" s="30">
        <f>IFERROR(VLOOKUP(CD$1,Table5[#All],5,FALSE),"0")</f>
        <v>25.93</v>
      </c>
      <c r="CE8" s="30">
        <f>IFERROR(VLOOKUP(CE$1,Table5[#All],5,FALSE),"0")</f>
        <v>23.17</v>
      </c>
      <c r="CF8" s="30">
        <f>IFERROR(VLOOKUP(CF$1,Table5[#All],5,FALSE),"0")</f>
        <v>17.75</v>
      </c>
      <c r="CG8" s="30">
        <f>IFERROR(VLOOKUP(CG$1,Table5[#All],5,FALSE),"0")</f>
        <v>23.83</v>
      </c>
      <c r="CH8" s="30">
        <f>IFERROR(VLOOKUP(CH$1,Table5[#All],5,FALSE),"0")</f>
        <v>16.32</v>
      </c>
      <c r="CI8" s="30">
        <f>IFERROR(VLOOKUP(CI$1,Table5[#All],5,FALSE),"0")</f>
        <v>20.94</v>
      </c>
      <c r="CJ8" s="30">
        <f>IFERROR(VLOOKUP(CJ$1,Table5[#All],5,FALSE),"0")</f>
        <v>18.3</v>
      </c>
      <c r="CK8" s="30">
        <f>IFERROR(VLOOKUP(CK$1,Table5[#All],5,FALSE),"0")</f>
        <v>24.28</v>
      </c>
      <c r="CL8" s="30">
        <f>IFERROR(VLOOKUP(CL$1,Table5[#All],5,FALSE),"0")</f>
        <v>18.13</v>
      </c>
      <c r="CM8" s="30">
        <f>IFERROR(VLOOKUP(CM$1,Table5[#All],5,FALSE),"0")</f>
        <v>21.18</v>
      </c>
      <c r="CN8" s="30">
        <f>IFERROR(VLOOKUP(CN$1,Table5[#All],5,FALSE),"0")</f>
        <v>15.26</v>
      </c>
      <c r="CO8" s="30">
        <f>IFERROR(VLOOKUP(CO$1,Table5[#All],5,FALSE),"0")</f>
        <v>14.46</v>
      </c>
      <c r="CP8" s="30">
        <f>IFERROR(VLOOKUP(CP$1,Table5[#All],5,FALSE),"0")</f>
        <v>24.98</v>
      </c>
      <c r="CQ8" s="30">
        <f>IFERROR(VLOOKUP(CQ$1,Table5[#All],5,FALSE),"0")</f>
        <v>20.73</v>
      </c>
      <c r="CR8" s="30">
        <f>IFERROR(VLOOKUP(CR$1,Table5[#All],5,FALSE),"0")</f>
        <v>15.89</v>
      </c>
      <c r="CS8" s="30">
        <f>IFERROR(VLOOKUP(CS$1,Table5[#All],5,FALSE),"0")</f>
        <v>25.84</v>
      </c>
      <c r="CT8" s="30">
        <f>IFERROR(VLOOKUP(CT$1,Table5[#All],5,FALSE),"0")</f>
        <v>16.3</v>
      </c>
      <c r="CU8" s="30">
        <f>IFERROR(VLOOKUP(CU$1,Table5[#All],5,FALSE),"0")</f>
        <v>16.690000000000001</v>
      </c>
      <c r="CV8" s="30">
        <f>IFERROR(VLOOKUP(CV$1,Table5[#All],5,FALSE),"0")</f>
        <v>13.1</v>
      </c>
      <c r="CW8" s="30">
        <f>IFERROR(VLOOKUP(CW$1,Table5[#All],5,FALSE),"0")</f>
        <v>16.05</v>
      </c>
      <c r="CX8" s="30">
        <f>IFERROR(VLOOKUP(CX$1,Table5[#All],5,FALSE),"0")</f>
        <v>21.33</v>
      </c>
      <c r="CY8" s="30">
        <f>IFERROR(VLOOKUP(CY$1,Table5[#All],5,FALSE),"0")</f>
        <v>23.53</v>
      </c>
      <c r="CZ8" s="30">
        <f>IFERROR(VLOOKUP(CZ$1,Table5[#All],5,FALSE),"0")</f>
        <v>16.100000000000001</v>
      </c>
      <c r="DA8" s="30">
        <f>IFERROR(VLOOKUP(DA$1,Table5[#All],5,FALSE),"0")</f>
        <v>18.760000000000002</v>
      </c>
      <c r="DB8" s="30">
        <f>IFERROR(VLOOKUP(DB$1,Table5[#All],5,FALSE),"0")</f>
        <v>24.89</v>
      </c>
      <c r="DC8" s="30">
        <f>IFERROR(VLOOKUP(DC$1,Table5[#All],5,FALSE),"0")</f>
        <v>21.22</v>
      </c>
      <c r="DD8" s="30">
        <f>IFERROR(VLOOKUP(DD$1,Table5[#All],5,FALSE),"0")</f>
        <v>13.9</v>
      </c>
      <c r="DE8" s="30">
        <f>IFERROR(VLOOKUP(DE$1,Table5[#All],5,FALSE),"0")</f>
        <v>19.93</v>
      </c>
      <c r="DF8" s="30">
        <f>IFERROR(VLOOKUP(DF$1,Table5[#All],5,FALSE),"0")</f>
        <v>16.850000000000001</v>
      </c>
      <c r="DG8" s="30">
        <f>IFERROR(VLOOKUP(DG$1,Table5[#All],5,FALSE),"0")</f>
        <v>24.9</v>
      </c>
      <c r="DH8" s="30">
        <f>IFERROR(VLOOKUP(DH$1,Table5[#All],5,FALSE),"0")</f>
        <v>13.56</v>
      </c>
      <c r="DI8" s="30">
        <f>IFERROR(VLOOKUP(DI$1,Table5[#All],5,FALSE),"0")</f>
        <v>19.73</v>
      </c>
      <c r="DJ8" s="30">
        <f>IFERROR(VLOOKUP(DJ$1,Table5[#All],5,FALSE),"0")</f>
        <v>12.63</v>
      </c>
      <c r="DK8" s="30">
        <f>IFERROR(VLOOKUP(DK$1,Table5[#All],5,FALSE),"0")</f>
        <v>17.760000000000002</v>
      </c>
      <c r="DL8" s="30">
        <f>IFERROR(VLOOKUP(DL$1,Table5[#All],5,FALSE),"0")</f>
        <v>24.09</v>
      </c>
      <c r="DM8" s="30">
        <f>IFERROR(VLOOKUP(DM$1,Table5[#All],5,FALSE),"0")</f>
        <v>22.22</v>
      </c>
      <c r="DN8" s="30">
        <f>IFERROR(VLOOKUP(DN$1,Table5[#All],5,FALSE),"0")</f>
        <v>23.72</v>
      </c>
      <c r="DO8" s="30">
        <f>IFERROR(VLOOKUP(DO$1,Table5[#All],5,FALSE),"0")</f>
        <v>16.510000000000002</v>
      </c>
      <c r="DP8" s="30">
        <f>IFERROR(VLOOKUP(DP$1,Table5[#All],5,FALSE),"0")</f>
        <v>18.989999999999998</v>
      </c>
      <c r="DQ8" s="30">
        <f>IFERROR(VLOOKUP(DQ$1,Table5[#All],5,FALSE),"0")</f>
        <v>16.29</v>
      </c>
      <c r="DR8" s="30">
        <f>IFERROR(VLOOKUP(DR$1,Table5[#All],5,FALSE),"0")</f>
        <v>13.27</v>
      </c>
      <c r="DS8" s="30">
        <f>IFERROR(VLOOKUP(DS$1,Table5[#All],5,FALSE),"0")</f>
        <v>24.57</v>
      </c>
      <c r="DT8" s="30">
        <f>IFERROR(VLOOKUP(DT$1,Table5[#All],5,FALSE),"0")</f>
        <v>20.34</v>
      </c>
      <c r="DU8" s="30">
        <f>IFERROR(VLOOKUP(DU$1,Table5[#All],5,FALSE),"0")</f>
        <v>23.18</v>
      </c>
      <c r="DV8" s="30">
        <f>IFERROR(VLOOKUP(DV$1,Table5[#All],5,FALSE),"0")</f>
        <v>24.65</v>
      </c>
      <c r="DW8" s="30">
        <f>IFERROR(VLOOKUP(DW$1,Table5[#All],5,FALSE),"0")</f>
        <v>20.43</v>
      </c>
      <c r="DX8" s="30">
        <f>IFERROR(VLOOKUP(DX$1,Table5[#All],5,FALSE),"0")</f>
        <v>15.57</v>
      </c>
      <c r="DY8" s="30">
        <f>IFERROR(VLOOKUP(DY$1,Table5[#All],5,FALSE),"0")</f>
        <v>21.95</v>
      </c>
      <c r="DZ8" s="30">
        <f>IFERROR(VLOOKUP(DZ$1,Table5[#All],5,FALSE),"0")</f>
        <v>25.59</v>
      </c>
      <c r="EA8" s="30">
        <f>IFERROR(VLOOKUP(EA$1,Table5[#All],5,FALSE),"0")</f>
        <v>20.61</v>
      </c>
      <c r="EB8" s="30">
        <f>IFERROR(VLOOKUP(EB$1,Table5[#All],5,FALSE),"0")</f>
        <v>22.44</v>
      </c>
      <c r="EC8" s="30">
        <f>IFERROR(VLOOKUP(EC$1,Table5[#All],5,FALSE),"0")</f>
        <v>15.18</v>
      </c>
      <c r="ED8" s="30">
        <f>IFERROR(VLOOKUP(ED$1,Table5[#All],5,FALSE),"0")</f>
        <v>24.04</v>
      </c>
      <c r="EE8" s="30">
        <f>IFERROR(VLOOKUP(EE$1,Table5[#All],5,FALSE),"0")</f>
        <v>19.3</v>
      </c>
      <c r="EF8" s="30">
        <f>IFERROR(VLOOKUP(EF$1,Table5[#All],5,FALSE),"0")</f>
        <v>22.8</v>
      </c>
      <c r="EG8" s="30">
        <f>IFERROR(VLOOKUP(EG$1,Table5[#All],5,FALSE),"0")</f>
        <v>17.37</v>
      </c>
      <c r="EH8" s="30">
        <f>IFERROR(VLOOKUP(EH$1,Table5[#All],5,FALSE),"0")</f>
        <v>13.2</v>
      </c>
      <c r="EI8" s="30">
        <f>IFERROR(VLOOKUP(EI$1,Table5[#All],5,FALSE),"0")</f>
        <v>26.13</v>
      </c>
      <c r="EJ8" s="30">
        <f>IFERROR(VLOOKUP(EJ$1,Table5[#All],5,FALSE),"0")</f>
        <v>20.48</v>
      </c>
      <c r="EK8" s="30">
        <f>IFERROR(VLOOKUP(EK$1,Table5[#All],5,FALSE),"0")</f>
        <v>20.8</v>
      </c>
      <c r="EL8" s="30">
        <f>IFERROR(VLOOKUP(EL$1,Table5[#All],5,FALSE),"0")</f>
        <v>20.76</v>
      </c>
      <c r="EM8" s="30">
        <f>IFERROR(VLOOKUP(EM$1,Table5[#All],5,FALSE),"0")</f>
        <v>22.69</v>
      </c>
      <c r="EN8" s="30">
        <f>IFERROR(VLOOKUP(EN$1,Table5[#All],5,FALSE),"0")</f>
        <v>26.16</v>
      </c>
      <c r="EO8" s="30">
        <f>IFERROR(VLOOKUP(EO$1,Table5[#All],5,FALSE),"0")</f>
        <v>24.19</v>
      </c>
      <c r="EP8" s="30">
        <f>IFERROR(VLOOKUP(EP$1,Table5[#All],5,FALSE),"0")</f>
        <v>21.12</v>
      </c>
      <c r="EQ8" s="30">
        <f>IFERROR(VLOOKUP(EQ$1,Table5[#All],5,FALSE),"0")</f>
        <v>24.11</v>
      </c>
      <c r="ER8" s="30">
        <f>IFERROR(VLOOKUP(ER$1,Table5[#All],5,FALSE),"0")</f>
        <v>15.16</v>
      </c>
      <c r="ES8" s="30">
        <f>IFERROR(VLOOKUP(ES$1,Table5[#All],5,FALSE),"0")</f>
        <v>15.95</v>
      </c>
      <c r="ET8" s="30">
        <f>IFERROR(VLOOKUP(ET$1,Table5[#All],5,FALSE),"0")</f>
        <v>17.739999999999998</v>
      </c>
      <c r="EU8" s="30">
        <f>IFERROR(VLOOKUP(EU$1,Table5[#All],5,FALSE),"0")</f>
        <v>19.559999999999999</v>
      </c>
      <c r="EV8" s="30">
        <f>IFERROR(VLOOKUP(EV$1,Table5[#All],5,FALSE),"0")</f>
        <v>23.88</v>
      </c>
      <c r="EW8" s="30">
        <f>IFERROR(VLOOKUP(EW$1,Table5[#All],5,FALSE),"0")</f>
        <v>20.72</v>
      </c>
      <c r="EX8" s="30">
        <f>IFERROR(VLOOKUP(EX$1,Table5[#All],5,FALSE),"0")</f>
        <v>24.38</v>
      </c>
      <c r="EY8" s="30">
        <f>IFERROR(VLOOKUP(EY$1,Table5[#All],5,FALSE),"0")</f>
        <v>15.32</v>
      </c>
      <c r="EZ8" s="30">
        <f>IFERROR(VLOOKUP(EZ$1,Table5[#All],5,FALSE),"0")</f>
        <v>24.95</v>
      </c>
      <c r="FA8" s="30">
        <f>IFERROR(VLOOKUP(FA$1,Table5[#All],5,FALSE),"0")</f>
        <v>23.71</v>
      </c>
      <c r="FB8" s="30">
        <f>IFERROR(VLOOKUP(FB$1,Table5[#All],5,FALSE),"0")</f>
        <v>19.350000000000001</v>
      </c>
      <c r="FC8" s="30">
        <f>IFERROR(VLOOKUP(FC$1,Table5[#All],5,FALSE),"0")</f>
        <v>15.11</v>
      </c>
      <c r="FD8" s="30">
        <f>IFERROR(VLOOKUP(FD$1,Table5[#All],5,FALSE),"0")</f>
        <v>13.41</v>
      </c>
      <c r="FE8" s="30">
        <f>IFERROR(VLOOKUP(FE$1,Table5[#All],5,FALSE),"0")</f>
        <v>13.24</v>
      </c>
      <c r="FF8" s="30">
        <f>IFERROR(VLOOKUP(FF$1,Table5[#All],5,FALSE),"0")</f>
        <v>14.07</v>
      </c>
      <c r="FG8" s="30">
        <f>IFERROR(VLOOKUP(FG$1,Table5[#All],5,FALSE),"0")</f>
        <v>18.66</v>
      </c>
      <c r="FH8" s="30">
        <f>IFERROR(VLOOKUP(FH$1,Table5[#All],5,FALSE),"0")</f>
        <v>16.079999999999998</v>
      </c>
      <c r="FI8" s="30">
        <f>IFERROR(VLOOKUP(FI$1,Table5[#All],5,FALSE),"0")</f>
        <v>25.24</v>
      </c>
      <c r="FJ8" s="30">
        <f>IFERROR(VLOOKUP(FJ$1,Table5[#All],5,FALSE),"0")</f>
        <v>24.88</v>
      </c>
      <c r="FK8" s="30">
        <f>IFERROR(VLOOKUP(FK$1,Table5[#All],5,FALSE),"0")</f>
        <v>19.66</v>
      </c>
      <c r="FL8" s="30">
        <f>IFERROR(VLOOKUP(FL$1,Table5[#All],5,FALSE),"0")</f>
        <v>23.75</v>
      </c>
      <c r="FM8" s="30">
        <f>IFERROR(VLOOKUP(FM$1,Table5[#All],5,FALSE),"0")</f>
        <v>22.79</v>
      </c>
      <c r="FN8" s="30">
        <f>IFERROR(VLOOKUP(FN$1,Table5[#All],5,FALSE),"0")</f>
        <v>20.69</v>
      </c>
      <c r="FO8" s="30">
        <f>IFERROR(VLOOKUP(FO$1,Table5[#All],5,FALSE),"0")</f>
        <v>24.42</v>
      </c>
      <c r="FP8" s="30">
        <f>IFERROR(VLOOKUP(FP$1,Table5[#All],5,FALSE),"0")</f>
        <v>13.13</v>
      </c>
      <c r="FQ8" s="30">
        <f>IFERROR(VLOOKUP(FQ$1,Table5[#All],5,FALSE),"0")</f>
        <v>23.32</v>
      </c>
      <c r="FR8" s="30">
        <f>IFERROR(VLOOKUP(FR$1,Table5[#All],5,FALSE),"0")</f>
        <v>16.41</v>
      </c>
      <c r="FS8" s="30">
        <f>IFERROR(VLOOKUP(FS$1,Table5[#All],5,FALSE),"0")</f>
        <v>17.559999999999999</v>
      </c>
      <c r="FT8" s="30">
        <f>IFERROR(VLOOKUP(FT$1,Table5[#All],5,FALSE),"0")</f>
        <v>20.45</v>
      </c>
      <c r="FU8" s="30">
        <f>IFERROR(VLOOKUP(FU$1,Table5[#All],5,FALSE),"0")</f>
        <v>18.690000000000001</v>
      </c>
      <c r="FV8" s="30">
        <f>IFERROR(VLOOKUP(FV$1,Table5[#All],5,FALSE),"0")</f>
        <v>14.3</v>
      </c>
      <c r="FW8" s="30">
        <f>IFERROR(VLOOKUP(FW$1,Table5[#All],5,FALSE),"0")</f>
        <v>26.09</v>
      </c>
      <c r="FX8" s="30">
        <f>IFERROR(VLOOKUP(FX$1,Table5[#All],5,FALSE),"0")</f>
        <v>14.61</v>
      </c>
      <c r="FY8" s="30">
        <f>IFERROR(VLOOKUP(FY$1,Table5[#All],5,FALSE),"0")</f>
        <v>23.51</v>
      </c>
      <c r="FZ8" s="30">
        <f>IFERROR(VLOOKUP(FZ$1,Table5[#All],5,FALSE),"0")</f>
        <v>20.61</v>
      </c>
      <c r="GA8" s="30">
        <f>IFERROR(VLOOKUP(GA$1,Table5[#All],5,FALSE),"0")</f>
        <v>24.36</v>
      </c>
      <c r="GB8" s="30">
        <f>IFERROR(VLOOKUP(GB$1,Table5[#All],5,FALSE),"0")</f>
        <v>18.190000000000001</v>
      </c>
      <c r="GC8" s="30">
        <f>IFERROR(VLOOKUP(GC$1,Table5[#All],5,FALSE),"0")</f>
        <v>21.92</v>
      </c>
      <c r="GD8" s="30">
        <f>IFERROR(VLOOKUP(GD$1,Table5[#All],5,FALSE),"0")</f>
        <v>21.3</v>
      </c>
      <c r="GE8" s="30">
        <f>IFERROR(VLOOKUP(GE$1,Table5[#All],5,FALSE),"0")</f>
        <v>23.26</v>
      </c>
      <c r="GF8" s="30">
        <f>IFERROR(VLOOKUP(GF$1,Table5[#All],5,FALSE),"0")</f>
        <v>19.809999999999999</v>
      </c>
      <c r="GG8" s="30">
        <f>IFERROR(VLOOKUP(GG$1,Table5[#All],5,FALSE),"0")</f>
        <v>17.28</v>
      </c>
      <c r="GH8" s="30">
        <f>IFERROR(VLOOKUP(GH$1,Table5[#All],5,FALSE),"0")</f>
        <v>13.58</v>
      </c>
      <c r="GI8" s="30">
        <f>IFERROR(VLOOKUP(GI$1,Table5[#All],5,FALSE),"0")</f>
        <v>25.77</v>
      </c>
      <c r="GJ8" s="30">
        <f>IFERROR(VLOOKUP(GJ$1,Table5[#All],5,FALSE),"0")</f>
        <v>22.87</v>
      </c>
      <c r="GK8" s="30">
        <f>IFERROR(VLOOKUP(GK$1,Table5[#All],5,FALSE),"0")</f>
        <v>18.71</v>
      </c>
      <c r="GL8" s="30">
        <f>IFERROR(VLOOKUP(GL$1,Table5[#All],5,FALSE),"0")</f>
        <v>20.59</v>
      </c>
      <c r="GM8" s="30">
        <f>IFERROR(VLOOKUP(GM$1,Table5[#All],5,FALSE),"0")</f>
        <v>18.059999999999999</v>
      </c>
      <c r="GN8" s="30">
        <f>IFERROR(VLOOKUP(GN$1,Table5[#All],5,FALSE),"0")</f>
        <v>15.96</v>
      </c>
      <c r="GO8" s="30">
        <f>IFERROR(VLOOKUP(GO$1,Table5[#All],5,FALSE),"0")</f>
        <v>15.14</v>
      </c>
      <c r="GP8" s="30">
        <f>IFERROR(VLOOKUP(GP$1,Table5[#All],5,FALSE),"0")</f>
        <v>17.38</v>
      </c>
      <c r="GQ8" s="30">
        <f>IFERROR(VLOOKUP(GQ$1,Table5[#All],5,FALSE),"0")</f>
        <v>14.57</v>
      </c>
      <c r="GR8" s="30">
        <f>IFERROR(VLOOKUP(GR$1,Table5[#All],5,FALSE),"0")</f>
        <v>20.8</v>
      </c>
      <c r="GS8" s="30">
        <f>IFERROR(VLOOKUP(GS$1,Table5[#All],5,FALSE),"0")</f>
        <v>21.55</v>
      </c>
      <c r="GT8" s="30">
        <f>IFERROR(VLOOKUP(GT$1,Table5[#All],5,FALSE),"0")</f>
        <v>21.88</v>
      </c>
      <c r="GU8" s="30">
        <f>IFERROR(VLOOKUP(GU$1,Table5[#All],5,FALSE),"0")</f>
        <v>13.84</v>
      </c>
      <c r="GV8" s="30">
        <f>IFERROR(VLOOKUP(GV$1,Table5[#All],5,FALSE),"0")</f>
        <v>20.88</v>
      </c>
      <c r="GW8" s="30">
        <f>IFERROR(VLOOKUP(GW$1,Table5[#All],5,FALSE),"0")</f>
        <v>19.760000000000002</v>
      </c>
      <c r="GX8" s="30">
        <f>IFERROR(VLOOKUP(GX$1,Table5[#All],5,FALSE),"0")</f>
        <v>19.14</v>
      </c>
      <c r="GY8" s="30">
        <f>IFERROR(VLOOKUP(GY$1,Table5[#All],5,FALSE),"0")</f>
        <v>25.88</v>
      </c>
      <c r="GZ8" s="30">
        <f>IFERROR(VLOOKUP(GZ$1,Table5[#All],5,FALSE),"0")</f>
        <v>18.600000000000001</v>
      </c>
      <c r="HA8" s="30">
        <f>IFERROR(VLOOKUP(HA$1,Table5[#All],5,FALSE),"0")</f>
        <v>23.12</v>
      </c>
      <c r="HB8" s="30">
        <f>IFERROR(VLOOKUP(HB$1,Table5[#All],5,FALSE),"0")</f>
        <v>22.25</v>
      </c>
      <c r="HC8" s="30">
        <f>IFERROR(VLOOKUP(HC$1,Table5[#All],5,FALSE),"0")</f>
        <v>21.56</v>
      </c>
      <c r="HD8" s="30">
        <f>IFERROR(VLOOKUP(HD$1,Table5[#All],5,FALSE),"0")</f>
        <v>13.25</v>
      </c>
      <c r="HE8" s="30">
        <f>IFERROR(VLOOKUP(HE$1,Table5[#All],5,FALSE),"0")</f>
        <v>19.850000000000001</v>
      </c>
      <c r="HF8" s="30">
        <f>IFERROR(VLOOKUP(HF$1,Table5[#All],5,FALSE),"0")</f>
        <v>22.63</v>
      </c>
      <c r="HG8" s="30">
        <f>IFERROR(VLOOKUP(HG$1,Table5[#All],5,FALSE),"0")</f>
        <v>13.24</v>
      </c>
      <c r="HH8" s="30">
        <f>IFERROR(VLOOKUP(HH$1,Table5[#All],5,FALSE),"0")</f>
        <v>16.36</v>
      </c>
      <c r="HI8" s="30">
        <f>IFERROR(VLOOKUP(HI$1,Table5[#All],5,FALSE),"0")</f>
        <v>20.05</v>
      </c>
      <c r="HJ8" s="30">
        <f>IFERROR(VLOOKUP(HJ$1,Table5[#All],5,FALSE),"0")</f>
        <v>19.829999999999998</v>
      </c>
      <c r="HK8" s="30">
        <f>IFERROR(VLOOKUP(HK$1,Table5[#All],5,FALSE),"0")</f>
        <v>24.98</v>
      </c>
      <c r="HL8" s="30">
        <f>IFERROR(VLOOKUP(HL$1,Table5[#All],5,FALSE),"0")</f>
        <v>14.8</v>
      </c>
      <c r="HM8" s="30">
        <f>IFERROR(VLOOKUP(HM$1,Table5[#All],5,FALSE),"0")</f>
        <v>21.83</v>
      </c>
      <c r="HN8" s="30">
        <f>IFERROR(VLOOKUP(HN$1,Table5[#All],5,FALSE),"0")</f>
        <v>22.44</v>
      </c>
      <c r="HO8" s="39">
        <f>IFERROR(VLOOKUP(HO$1,Table5[#All],5,FALSE),"0")</f>
        <v>22.23</v>
      </c>
      <c r="HP8" s="38">
        <f>IFERROR(VLOOKUP(HP$1,Table5[#All],5,FALSE),"0")</f>
        <v>14.85</v>
      </c>
      <c r="HQ8" s="30">
        <f>IFERROR(VLOOKUP(HQ$1,Table5[#All],5,FALSE),"0")</f>
        <v>22.77</v>
      </c>
      <c r="HR8" s="30">
        <f>IFERROR(VLOOKUP(HR$1,Table5[#All],5,FALSE),"0")</f>
        <v>23.85</v>
      </c>
      <c r="HS8" s="30">
        <f>IFERROR(VLOOKUP(HS$1,Table5[#All],5,FALSE),"0")</f>
        <v>20.6</v>
      </c>
      <c r="HT8" s="30">
        <f>IFERROR(VLOOKUP(HT$1,Table5[#All],5,FALSE),"0")</f>
        <v>17.420000000000002</v>
      </c>
      <c r="HU8" s="30">
        <f>IFERROR(VLOOKUP(HU$1,Table5[#All],5,FALSE),"0")</f>
        <v>24.42</v>
      </c>
      <c r="HV8" s="30">
        <f>IFERROR(VLOOKUP(HV$1,Table5[#All],5,FALSE),"0")</f>
        <v>19.53</v>
      </c>
      <c r="HW8" s="30">
        <f>IFERROR(VLOOKUP(HW$1,Table5[#All],5,FALSE),"0")</f>
        <v>13.03</v>
      </c>
      <c r="HX8" s="30">
        <f>IFERROR(VLOOKUP(HX$1,Table5[#All],5,FALSE),"0")</f>
        <v>14.17</v>
      </c>
      <c r="HY8" s="30">
        <f>IFERROR(VLOOKUP(HY$1,Table5[#All],5,FALSE),"0")</f>
        <v>20.49</v>
      </c>
      <c r="HZ8" s="30">
        <f>IFERROR(VLOOKUP(HZ$1,Table5[#All],5,FALSE),"0")</f>
        <v>16.739999999999998</v>
      </c>
      <c r="IA8" s="30">
        <f>IFERROR(VLOOKUP(IA$1,Table5[#All],5,FALSE),"0")</f>
        <v>14.63</v>
      </c>
      <c r="IB8" s="30">
        <f>IFERROR(VLOOKUP(IB$1,Table5[#All],5,FALSE),"0")</f>
        <v>23.52</v>
      </c>
      <c r="IC8" s="30">
        <f>IFERROR(VLOOKUP(IC$1,Table5[#All],5,FALSE),"0")</f>
        <v>21.02</v>
      </c>
      <c r="ID8" s="30">
        <f>IFERROR(VLOOKUP(ID$1,Table5[#All],5,FALSE),"0")</f>
        <v>15.19</v>
      </c>
      <c r="IE8" s="30">
        <f>IFERROR(VLOOKUP(IE$1,Table5[#All],5,FALSE),"0")</f>
        <v>24.47</v>
      </c>
      <c r="IF8" s="30">
        <f>IFERROR(VLOOKUP(IF$1,Table5[#All],5,FALSE),"0")</f>
        <v>12.63</v>
      </c>
      <c r="IG8" s="30">
        <f>IFERROR(VLOOKUP(IG$1,Table5[#All],5,FALSE),"0")</f>
        <v>17.93</v>
      </c>
      <c r="IH8" s="30">
        <f>IFERROR(VLOOKUP(IH$1,Table5[#All],5,FALSE),"0")</f>
        <v>18.79</v>
      </c>
      <c r="II8" s="30">
        <f>IFERROR(VLOOKUP(II$1,Table5[#All],5,FALSE),"0")</f>
        <v>25.03</v>
      </c>
      <c r="IJ8" s="30">
        <f>IFERROR(VLOOKUP(IJ$1,Table5[#All],5,FALSE),"0")</f>
        <v>25.26</v>
      </c>
      <c r="IK8" s="30">
        <f>IFERROR(VLOOKUP(IK$1,Table5[#All],5,FALSE),"0")</f>
        <v>21.52</v>
      </c>
      <c r="IL8" s="30">
        <f>IFERROR(VLOOKUP(IL$1,Table5[#All],5,FALSE),"0")</f>
        <v>22.68</v>
      </c>
      <c r="IM8" s="30">
        <f>IFERROR(VLOOKUP(IM$1,Table5[#All],5,FALSE),"0")</f>
        <v>15.3</v>
      </c>
      <c r="IN8" s="30">
        <f>IFERROR(VLOOKUP(IN$1,Table5[#All],5,FALSE),"0")</f>
        <v>18.420000000000002</v>
      </c>
      <c r="IO8" s="30">
        <f>IFERROR(VLOOKUP(IO$1,Table5[#All],5,FALSE),"0")</f>
        <v>24.52</v>
      </c>
      <c r="IP8" s="30">
        <f>IFERROR(VLOOKUP(IP$1,Table5[#All],5,FALSE),"0")</f>
        <v>22.1</v>
      </c>
      <c r="IQ8" s="30">
        <f>IFERROR(VLOOKUP(IQ$1,Table5[#All],5,FALSE),"0")</f>
        <v>22.29</v>
      </c>
      <c r="IR8" s="30">
        <f>IFERROR(VLOOKUP(IR$1,Table5[#All],5,FALSE),"0")</f>
        <v>21.19</v>
      </c>
      <c r="IS8" s="30">
        <f>IFERROR(VLOOKUP(IS$1,Table5[#All],5,FALSE),"0")</f>
        <v>25.46</v>
      </c>
      <c r="IT8" s="30">
        <f>IFERROR(VLOOKUP(IT$1,Table5[#All],5,FALSE),"0")</f>
        <v>20.04</v>
      </c>
      <c r="IU8" s="30">
        <f>IFERROR(VLOOKUP(IU$1,Table5[#All],5,FALSE),"0")</f>
        <v>18.420000000000002</v>
      </c>
      <c r="IV8" s="30">
        <f>IFERROR(VLOOKUP(IV$1,Table5[#All],5,FALSE),"0")</f>
        <v>16.59</v>
      </c>
      <c r="IW8" s="30">
        <f>IFERROR(VLOOKUP(IW$1,Table5[#All],5,FALSE),"0")</f>
        <v>22.95</v>
      </c>
      <c r="IX8" s="30">
        <f>IFERROR(VLOOKUP(IX$1,Table5[#All],5,FALSE),"0")</f>
        <v>22.44</v>
      </c>
      <c r="IY8" s="30">
        <f>IFERROR(VLOOKUP(IY$1,Table5[#All],5,FALSE),"0")</f>
        <v>15.6</v>
      </c>
      <c r="IZ8" s="30">
        <f>IFERROR(VLOOKUP(IZ$1,Table5[#All],5,FALSE),"0")</f>
        <v>20.75</v>
      </c>
      <c r="JA8" s="30">
        <f>IFERROR(VLOOKUP(JA$1,Table5[#All],5,FALSE),"0")</f>
        <v>23.79</v>
      </c>
      <c r="JB8" s="30">
        <f>IFERROR(VLOOKUP(JB$1,Table5[#All],5,FALSE),"0")</f>
        <v>19.600000000000001</v>
      </c>
      <c r="JC8" s="30">
        <f>IFERROR(VLOOKUP(JC$1,Table5[#All],5,FALSE),"0")</f>
        <v>14.66</v>
      </c>
      <c r="JD8" s="30">
        <f>IFERROR(VLOOKUP(JD$1,Table5[#All],5,FALSE),"0")</f>
        <v>20.76</v>
      </c>
      <c r="JE8" s="30">
        <f>IFERROR(VLOOKUP(JE$1,Table5[#All],5,FALSE),"0")</f>
        <v>24.4</v>
      </c>
      <c r="JF8" s="30">
        <f>IFERROR(VLOOKUP(JF$1,Table5[#All],5,FALSE),"0")</f>
        <v>16.53</v>
      </c>
      <c r="JG8" s="30">
        <f>IFERROR(VLOOKUP(JG$1,Table5[#All],5,FALSE),"0")</f>
        <v>18.850000000000001</v>
      </c>
      <c r="JH8" s="30">
        <f>IFERROR(VLOOKUP(JH$1,Table5[#All],5,FALSE),"0")</f>
        <v>18.36</v>
      </c>
      <c r="JI8" s="30">
        <f>IFERROR(VLOOKUP(JI$1,Table5[#All],5,FALSE),"0")</f>
        <v>13.17</v>
      </c>
      <c r="JJ8" s="30">
        <f>IFERROR(VLOOKUP(JJ$1,Table5[#All],5,FALSE),"0")</f>
        <v>24.49</v>
      </c>
      <c r="JK8" s="30">
        <f>IFERROR(VLOOKUP(JK$1,Table5[#All],5,FALSE),"0")</f>
        <v>20.3</v>
      </c>
      <c r="JL8" s="30">
        <f>IFERROR(VLOOKUP(JL$1,Table5[#All],5,FALSE),"0")</f>
        <v>15.38</v>
      </c>
      <c r="JM8" s="30">
        <f>IFERROR(VLOOKUP(JM$1,Table5[#All],5,FALSE),"0")</f>
        <v>22.37</v>
      </c>
      <c r="JN8" s="30">
        <f>IFERROR(VLOOKUP(JN$1,Table5[#All],5,FALSE),"0")</f>
        <v>23.99</v>
      </c>
      <c r="JO8" s="30">
        <f>IFERROR(VLOOKUP(JO$1,Table5[#All],5,FALSE),"0")</f>
        <v>24.96</v>
      </c>
      <c r="JP8" s="30">
        <f>IFERROR(VLOOKUP(JP$1,Table5[#All],5,FALSE),"0")</f>
        <v>16.940000000000001</v>
      </c>
      <c r="JQ8" s="30">
        <f>IFERROR(VLOOKUP(JQ$1,Table5[#All],5,FALSE),"0")</f>
        <v>13.17</v>
      </c>
      <c r="JR8" s="30">
        <f>IFERROR(VLOOKUP(JR$1,Table5[#All],5,FALSE),"0")</f>
        <v>15.88</v>
      </c>
      <c r="JS8" s="30">
        <f>IFERROR(VLOOKUP(JS$1,Table5[#All],5,FALSE),"0")</f>
        <v>23.32</v>
      </c>
      <c r="JT8" s="30">
        <f>IFERROR(VLOOKUP(JT$1,Table5[#All],5,FALSE),"0")</f>
        <v>21.77</v>
      </c>
      <c r="JU8" s="30">
        <f>IFERROR(VLOOKUP(JU$1,Table5[#All],5,FALSE),"0")</f>
        <v>25</v>
      </c>
      <c r="JV8" s="30">
        <f>IFERROR(VLOOKUP(JV$1,Table5[#All],5,FALSE),"0")</f>
        <v>19.11</v>
      </c>
      <c r="JW8" s="30">
        <f>IFERROR(VLOOKUP(JW$1,Table5[#All],5,FALSE),"0")</f>
        <v>15.14</v>
      </c>
      <c r="JX8" s="30">
        <f>IFERROR(VLOOKUP(JX$1,Table5[#All],5,FALSE),"0")</f>
        <v>16.059999999999999</v>
      </c>
      <c r="JY8" s="30">
        <f>IFERROR(VLOOKUP(JY$1,Table5[#All],5,FALSE),"0")</f>
        <v>15.41</v>
      </c>
      <c r="JZ8" s="30">
        <f>IFERROR(VLOOKUP(JZ$1,Table5[#All],5,FALSE),"0")</f>
        <v>14.16</v>
      </c>
      <c r="KA8" s="30">
        <f>IFERROR(VLOOKUP(KA$1,Table5[#All],5,FALSE),"0")</f>
        <v>22.62</v>
      </c>
      <c r="KB8" s="30">
        <f>IFERROR(VLOOKUP(KB$1,Table5[#All],5,FALSE),"0")</f>
        <v>18.149999999999999</v>
      </c>
      <c r="KC8" s="30">
        <f>IFERROR(VLOOKUP(KC$1,Table5[#All],5,FALSE),"0")</f>
        <v>19.3</v>
      </c>
      <c r="KD8" s="30">
        <f>IFERROR(VLOOKUP(KD$1,Table5[#All],5,FALSE),"0")</f>
        <v>23.25</v>
      </c>
      <c r="KE8" s="30">
        <f>IFERROR(VLOOKUP(KE$1,Table5[#All],5,FALSE),"0")</f>
        <v>21.94</v>
      </c>
      <c r="KF8" s="30">
        <f>IFERROR(VLOOKUP(KF$1,Table5[#All],5,FALSE),"0")</f>
        <v>19.510000000000002</v>
      </c>
      <c r="KG8" s="30">
        <f>IFERROR(VLOOKUP(KG$1,Table5[#All],5,FALSE),"0")</f>
        <v>15.59</v>
      </c>
      <c r="KH8" s="30">
        <f>IFERROR(VLOOKUP(KH$1,Table5[#All],5,FALSE),"0")</f>
        <v>16.59</v>
      </c>
      <c r="KI8" s="30">
        <f>IFERROR(VLOOKUP(KI$1,Table5[#All],5,FALSE),"0")</f>
        <v>22.02</v>
      </c>
      <c r="KJ8" s="30">
        <f>IFERROR(VLOOKUP(KJ$1,Table5[#All],5,FALSE),"0")</f>
        <v>20.54</v>
      </c>
      <c r="KK8" s="30">
        <f>IFERROR(VLOOKUP(KK$1,Table5[#All],5,FALSE),"0")</f>
        <v>24.59</v>
      </c>
      <c r="KL8" s="30">
        <f>IFERROR(VLOOKUP(KL$1,Table5[#All],5,FALSE),"0")</f>
        <v>21.77</v>
      </c>
      <c r="KM8" s="30">
        <f>IFERROR(VLOOKUP(KM$1,Table5[#All],5,FALSE),"0")</f>
        <v>13.83</v>
      </c>
      <c r="KN8" s="30">
        <f>IFERROR(VLOOKUP(KN$1,Table5[#All],5,FALSE),"0")</f>
        <v>17.989999999999998</v>
      </c>
      <c r="KO8" s="30">
        <f>IFERROR(VLOOKUP(KO$1,Table5[#All],5,FALSE),"0")</f>
        <v>23.05</v>
      </c>
      <c r="KP8" s="30">
        <f>IFERROR(VLOOKUP(KP$1,Table5[#All],5,FALSE),"0")</f>
        <v>20.77</v>
      </c>
      <c r="KQ8" s="30">
        <f>IFERROR(VLOOKUP(KQ$1,Table5[#All],5,FALSE),"0")</f>
        <v>23.21</v>
      </c>
      <c r="KR8" s="30">
        <f>IFERROR(VLOOKUP(KR$1,Table5[#All],5,FALSE),"0")</f>
        <v>20.010000000000002</v>
      </c>
      <c r="KS8" s="30">
        <f>IFERROR(VLOOKUP(KS$1,Table5[#All],5,FALSE),"0")</f>
        <v>18.170000000000002</v>
      </c>
      <c r="KT8" s="30">
        <f>IFERROR(VLOOKUP(KT$1,Table5[#All],5,FALSE),"0")</f>
        <v>22.12</v>
      </c>
      <c r="KU8" s="30">
        <f>IFERROR(VLOOKUP(KU$1,Table5[#All],5,FALSE),"0")</f>
        <v>17.02</v>
      </c>
      <c r="KV8" s="30">
        <f>IFERROR(VLOOKUP(KV$1,Table5[#All],5,FALSE),"0")</f>
        <v>24.85</v>
      </c>
      <c r="KW8" s="30">
        <f>IFERROR(VLOOKUP(KW$1,Table5[#All],5,FALSE),"0")</f>
        <v>23.56</v>
      </c>
      <c r="KX8" s="30">
        <f>IFERROR(VLOOKUP(KX$1,Table5[#All],5,FALSE),"0")</f>
        <v>22.14</v>
      </c>
      <c r="KY8" s="30">
        <f>IFERROR(VLOOKUP(KY$1,Table5[#All],5,FALSE),"0")</f>
        <v>19.489999999999998</v>
      </c>
      <c r="KZ8" s="30">
        <f>IFERROR(VLOOKUP(KZ$1,Table5[#All],5,FALSE),"0")</f>
        <v>18.75</v>
      </c>
      <c r="LA8" s="30">
        <f>IFERROR(VLOOKUP(LA$1,Table5[#All],5,FALSE),"0")</f>
        <v>23.24</v>
      </c>
      <c r="LB8" s="30">
        <f>IFERROR(VLOOKUP(LB$1,Table5[#All],5,FALSE),"0")</f>
        <v>17.329999999999998</v>
      </c>
      <c r="LC8" s="30">
        <f>IFERROR(VLOOKUP(LC$1,Table5[#All],5,FALSE),"0")</f>
        <v>24</v>
      </c>
      <c r="LD8" s="30">
        <f>IFERROR(VLOOKUP(LD$1,Table5[#All],5,FALSE),"0")</f>
        <v>15.63</v>
      </c>
      <c r="LE8" s="30">
        <f>IFERROR(VLOOKUP(LE$1,Table5[#All],5,FALSE),"0")</f>
        <v>17.05</v>
      </c>
      <c r="LF8" s="30">
        <f>IFERROR(VLOOKUP(LF$1,Table5[#All],5,FALSE),"0")</f>
        <v>16.940000000000001</v>
      </c>
      <c r="LG8" s="30">
        <f>IFERROR(VLOOKUP(LG$1,Table5[#All],5,FALSE),"0")</f>
        <v>22.21</v>
      </c>
      <c r="LH8" s="30">
        <f>IFERROR(VLOOKUP(LH$1,Table5[#All],5,FALSE),"0")</f>
        <v>22.39</v>
      </c>
      <c r="LI8" s="30">
        <f>IFERROR(VLOOKUP(LI$1,Table5[#All],5,FALSE),"0")</f>
        <v>25.74</v>
      </c>
      <c r="LJ8" s="30">
        <f>IFERROR(VLOOKUP(LJ$1,Table5[#All],5,FALSE),"0")</f>
        <v>14.16</v>
      </c>
      <c r="LK8" s="30">
        <f>IFERROR(VLOOKUP(LK$1,Table5[#All],5,FALSE),"0")</f>
        <v>16.04</v>
      </c>
      <c r="LL8" s="30">
        <f>IFERROR(VLOOKUP(LL$1,Table5[#All],5,FALSE),"0")</f>
        <v>14.13</v>
      </c>
      <c r="LM8" s="30">
        <f>IFERROR(VLOOKUP(LM$1,Table5[#All],5,FALSE),"0")</f>
        <v>26.16</v>
      </c>
      <c r="LN8" s="30">
        <f>IFERROR(VLOOKUP(LN$1,Table5[#All],5,FALSE),"0")</f>
        <v>18.829999999999998</v>
      </c>
      <c r="LO8" s="30">
        <f>IFERROR(VLOOKUP(LO$1,Table5[#All],5,FALSE),"0")</f>
        <v>15.08</v>
      </c>
      <c r="LP8" s="30">
        <f>IFERROR(VLOOKUP(LP$1,Table5[#All],5,FALSE),"0")</f>
        <v>16.66</v>
      </c>
      <c r="LQ8" s="30">
        <f>IFERROR(VLOOKUP(LQ$1,Table5[#All],5,FALSE),"0")</f>
        <v>14.68</v>
      </c>
      <c r="LR8" s="30">
        <f>IFERROR(VLOOKUP(LR$1,Table5[#All],5,FALSE),"0")</f>
        <v>16.98</v>
      </c>
      <c r="LS8" s="30">
        <f>IFERROR(VLOOKUP(LS$1,Table5[#All],5,FALSE),"0")</f>
        <v>25.79</v>
      </c>
      <c r="LT8" s="30">
        <f>IFERROR(VLOOKUP(LT$1,Table5[#All],5,FALSE),"0")</f>
        <v>15.92</v>
      </c>
      <c r="LU8" s="30">
        <f>IFERROR(VLOOKUP(LU$1,Table5[#All],5,FALSE),"0")</f>
        <v>18.14</v>
      </c>
      <c r="LV8" s="30">
        <f>IFERROR(VLOOKUP(LV$1,Table5[#All],5,FALSE),"0")</f>
        <v>13.42</v>
      </c>
      <c r="LW8" s="30">
        <f>IFERROR(VLOOKUP(LW$1,Table5[#All],5,FALSE),"0")</f>
        <v>26.14</v>
      </c>
      <c r="LX8" s="30">
        <f>IFERROR(VLOOKUP(LX$1,Table5[#All],5,FALSE),"0")</f>
        <v>14.12</v>
      </c>
      <c r="LY8" s="30">
        <f>IFERROR(VLOOKUP(LY$1,Table5[#All],5,FALSE),"0")</f>
        <v>14.96</v>
      </c>
      <c r="LZ8" s="30">
        <f>IFERROR(VLOOKUP(LZ$1,Table5[#All],5,FALSE),"0")</f>
        <v>21.18</v>
      </c>
      <c r="MA8" s="30">
        <f>IFERROR(VLOOKUP(MA$1,Table5[#All],5,FALSE),"0")</f>
        <v>22.71</v>
      </c>
      <c r="MB8" s="30">
        <f>IFERROR(VLOOKUP(MB$1,Table5[#All],5,FALSE),"0")</f>
        <v>16.399999999999999</v>
      </c>
      <c r="MC8" s="30">
        <f>IFERROR(VLOOKUP(MC$1,Table5[#All],5,FALSE),"0")</f>
        <v>16.100000000000001</v>
      </c>
      <c r="MD8" s="30">
        <f>IFERROR(VLOOKUP(MD$1,Table5[#All],5,FALSE),"0")</f>
        <v>16.73</v>
      </c>
      <c r="ME8" s="30">
        <f>IFERROR(VLOOKUP(ME$1,Table5[#All],5,FALSE),"0")</f>
        <v>18.8</v>
      </c>
      <c r="MF8" s="30">
        <f>IFERROR(VLOOKUP(MF$1,Table5[#All],5,FALSE),"0")</f>
        <v>21.01</v>
      </c>
      <c r="MG8" s="30">
        <f>IFERROR(VLOOKUP(MG$1,Table5[#All],5,FALSE),"0")</f>
        <v>26.05</v>
      </c>
      <c r="MH8" s="30">
        <f>IFERROR(VLOOKUP(MH$1,Table5[#All],5,FALSE),"0")</f>
        <v>23.16</v>
      </c>
      <c r="MI8" s="30">
        <f>IFERROR(VLOOKUP(MI$1,Table5[#All],5,FALSE),"0")</f>
        <v>13.89</v>
      </c>
      <c r="MJ8" s="30">
        <f>IFERROR(VLOOKUP(MJ$1,Table5[#All],5,FALSE),"0")</f>
        <v>24.4</v>
      </c>
      <c r="MK8" s="30">
        <f>IFERROR(VLOOKUP(MK$1,Table5[#All],5,FALSE),"0")</f>
        <v>20.74</v>
      </c>
      <c r="ML8" s="30">
        <f>IFERROR(VLOOKUP(ML$1,Table5[#All],5,FALSE),"0")</f>
        <v>22.61</v>
      </c>
      <c r="MM8" s="30">
        <f>IFERROR(VLOOKUP(MM$1,Table5[#All],5,FALSE),"0")</f>
        <v>15.66</v>
      </c>
      <c r="MN8" s="30">
        <f>IFERROR(VLOOKUP(MN$1,Table5[#All],5,FALSE),"0")</f>
        <v>14.92</v>
      </c>
      <c r="MO8" s="30">
        <f>IFERROR(VLOOKUP(MO$1,Table5[#All],5,FALSE),"0")</f>
        <v>13.22</v>
      </c>
      <c r="MP8" s="30">
        <f>IFERROR(VLOOKUP(MP$1,Table5[#All],5,FALSE),"0")</f>
        <v>19.97</v>
      </c>
      <c r="MQ8" s="30">
        <f>IFERROR(VLOOKUP(MQ$1,Table5[#All],5,FALSE),"0")</f>
        <v>25.67</v>
      </c>
      <c r="MR8" s="30">
        <f>IFERROR(VLOOKUP(MR$1,Table5[#All],5,FALSE),"0")</f>
        <v>16.760000000000002</v>
      </c>
      <c r="MS8" s="30">
        <f>IFERROR(VLOOKUP(MS$1,Table5[#All],5,FALSE),"0")</f>
        <v>19.73</v>
      </c>
      <c r="MT8" s="39">
        <f>IFERROR(VLOOKUP(MT$1,Table5[#All],5,FALSE),"0")</f>
        <v>23.21</v>
      </c>
    </row>
    <row r="9" spans="1:358" ht="15.75" thickBot="1" x14ac:dyDescent="0.3">
      <c r="A9" s="83" t="s">
        <v>108</v>
      </c>
      <c r="B9" s="34">
        <f t="shared" si="6"/>
        <v>41</v>
      </c>
      <c r="C9" s="35">
        <f t="shared" si="7"/>
        <v>47</v>
      </c>
      <c r="D9" s="35">
        <f t="shared" si="8"/>
        <v>211</v>
      </c>
      <c r="E9" s="35">
        <f t="shared" si="9"/>
        <v>190</v>
      </c>
      <c r="F9" s="36">
        <f t="shared" si="10"/>
        <v>489</v>
      </c>
      <c r="G9" s="35">
        <f>COUNTIFS(Tickets!$S$2:$S$500,"False",Tickets!$E$2:$E$500,G$1)</f>
        <v>1</v>
      </c>
      <c r="H9" s="35">
        <f>COUNTIFS(Tickets!$S$2:$S$500,"False",Tickets!$E$2:$E$500,H$1)</f>
        <v>0</v>
      </c>
      <c r="I9" s="35">
        <f>COUNTIFS(Tickets!$S$2:$S$500,"False",Tickets!$E$2:$E$500,I$1)</f>
        <v>2</v>
      </c>
      <c r="J9" s="35">
        <f>COUNTIFS(Tickets!$S$2:$S$500,"False",Tickets!$E$2:$E$500,J$1)</f>
        <v>1</v>
      </c>
      <c r="K9" s="35">
        <f>COUNTIFS(Tickets!$S$2:$S$500,"False",Tickets!$E$2:$E$500,K$1)</f>
        <v>2</v>
      </c>
      <c r="L9" s="35">
        <f>COUNTIFS(Tickets!$S$2:$S$500,"False",Tickets!$E$2:$E$500,L$1)</f>
        <v>2</v>
      </c>
      <c r="M9" s="35">
        <f>COUNTIFS(Tickets!$S$2:$S$500,"False",Tickets!$E$2:$E$500,M$1)</f>
        <v>0</v>
      </c>
      <c r="N9" s="35">
        <f>COUNTIFS(Tickets!$S$2:$S$500,"False",Tickets!$E$2:$E$500,N$1)</f>
        <v>0</v>
      </c>
      <c r="O9" s="35">
        <f>COUNTIFS(Tickets!$S$2:$S$500,"False",Tickets!$E$2:$E$500,O$1)</f>
        <v>1</v>
      </c>
      <c r="P9" s="35">
        <f>COUNTIFS(Tickets!$S$2:$S$500,"False",Tickets!$E$2:$E$500,P$1)</f>
        <v>2</v>
      </c>
      <c r="Q9" s="35">
        <f>COUNTIFS(Tickets!$S$2:$S$500,"False",Tickets!$E$2:$E$500,Q$1)</f>
        <v>1</v>
      </c>
      <c r="R9" s="35">
        <f>COUNTIFS(Tickets!$S$2:$S$500,"False",Tickets!$E$2:$E$500,R$1)</f>
        <v>1</v>
      </c>
      <c r="S9" s="35">
        <f>COUNTIFS(Tickets!$S$2:$S$500,"False",Tickets!$E$2:$E$500,S$1)</f>
        <v>2</v>
      </c>
      <c r="T9" s="35">
        <f>COUNTIFS(Tickets!$S$2:$S$500,"False",Tickets!$E$2:$E$500,T$1)</f>
        <v>1</v>
      </c>
      <c r="U9" s="35">
        <f>COUNTIFS(Tickets!$S$2:$S$500,"False",Tickets!$E$2:$E$500,U$1)</f>
        <v>1</v>
      </c>
      <c r="V9" s="35">
        <f>COUNTIFS(Tickets!$S$2:$S$500,"False",Tickets!$E$2:$E$500,V$1)</f>
        <v>2</v>
      </c>
      <c r="W9" s="35">
        <f>COUNTIFS(Tickets!$S$2:$S$500,"False",Tickets!$E$2:$E$500,W$1)</f>
        <v>1</v>
      </c>
      <c r="X9" s="35">
        <f>COUNTIFS(Tickets!$S$2:$S$500,"False",Tickets!$E$2:$E$500,X$1)</f>
        <v>1</v>
      </c>
      <c r="Y9" s="35">
        <f>COUNTIFS(Tickets!$S$2:$S$500,"False",Tickets!$E$2:$E$500,Y$1)</f>
        <v>2</v>
      </c>
      <c r="Z9" s="35">
        <f>COUNTIFS(Tickets!$S$2:$S$500,"False",Tickets!$E$2:$E$500,Z$1)</f>
        <v>4</v>
      </c>
      <c r="AA9" s="35">
        <f>COUNTIFS(Tickets!$S$2:$S$500,"False",Tickets!$E$2:$E$500,AA$1)</f>
        <v>1</v>
      </c>
      <c r="AB9" s="35">
        <f>COUNTIFS(Tickets!$S$2:$S$500,"False",Tickets!$E$2:$E$500,AB$1)</f>
        <v>1</v>
      </c>
      <c r="AC9" s="35">
        <f>COUNTIFS(Tickets!$S$2:$S$500,"False",Tickets!$E$2:$E$500,AC$1)</f>
        <v>2</v>
      </c>
      <c r="AD9" s="35">
        <f>COUNTIFS(Tickets!$S$2:$S$500,"False",Tickets!$E$2:$E$500,AD$1)</f>
        <v>0</v>
      </c>
      <c r="AE9" s="35">
        <f>COUNTIFS(Tickets!$S$2:$S$500,"False",Tickets!$E$2:$E$500,AE$1)</f>
        <v>1</v>
      </c>
      <c r="AF9" s="35">
        <f>COUNTIFS(Tickets!$S$2:$S$500,"False",Tickets!$E$2:$E$500,AF$1)</f>
        <v>1</v>
      </c>
      <c r="AG9" s="35">
        <f>COUNTIFS(Tickets!$S$2:$S$500,"False",Tickets!$E$2:$E$500,AG$1)</f>
        <v>0</v>
      </c>
      <c r="AH9" s="35">
        <f>COUNTIFS(Tickets!$S$2:$S$500,"False",Tickets!$E$2:$E$500,AH$1)</f>
        <v>2</v>
      </c>
      <c r="AI9" s="35">
        <f>COUNTIFS(Tickets!$S$2:$S$500,"False",Tickets!$E$2:$E$500,AI$1)</f>
        <v>1</v>
      </c>
      <c r="AJ9" s="35">
        <f>COUNTIFS(Tickets!$S$2:$S$500,"False",Tickets!$E$2:$E$500,AJ$1)</f>
        <v>4</v>
      </c>
      <c r="AK9" s="35">
        <f>COUNTIFS(Tickets!$S$2:$S$500,"False",Tickets!$E$2:$E$500,AK$1)</f>
        <v>0</v>
      </c>
      <c r="AL9" s="36">
        <f>COUNTIFS(Tickets!$S$2:$S$500,"False",Tickets!$E$2:$E$500,AL$1)</f>
        <v>1</v>
      </c>
      <c r="AM9" s="34">
        <f>COUNTIFS(Tickets!$S$2:$S$500,"False",Tickets!$E$2:$E$500,AM$1)</f>
        <v>1</v>
      </c>
      <c r="AN9" s="35">
        <f>COUNTIFS(Tickets!$S$2:$S$500,"False",Tickets!$E$2:$E$500,AN$1)</f>
        <v>1</v>
      </c>
      <c r="AO9" s="35">
        <f>COUNTIFS(Tickets!$S$2:$S$500,"False",Tickets!$E$2:$E$500,AO$1)</f>
        <v>1</v>
      </c>
      <c r="AP9" s="35">
        <f>COUNTIFS(Tickets!$S$2:$S$500,"False",Tickets!$E$2:$E$500,AP$1)</f>
        <v>3</v>
      </c>
      <c r="AQ9" s="35">
        <f>COUNTIFS(Tickets!$S$2:$S$500,"False",Tickets!$E$2:$E$500,AQ$1)</f>
        <v>3</v>
      </c>
      <c r="AR9" s="35">
        <f>COUNTIFS(Tickets!$S$2:$S$500,"False",Tickets!$E$2:$E$500,AR$1)</f>
        <v>0</v>
      </c>
      <c r="AS9" s="35">
        <f>COUNTIFS(Tickets!$S$2:$S$500,"False",Tickets!$E$2:$E$500,AS$1)</f>
        <v>3</v>
      </c>
      <c r="AT9" s="35">
        <f>COUNTIFS(Tickets!$S$2:$S$500,"False",Tickets!$E$2:$E$500,AT$1)</f>
        <v>1</v>
      </c>
      <c r="AU9" s="35">
        <f>COUNTIFS(Tickets!$S$2:$S$500,"False",Tickets!$E$2:$E$500,AU$1)</f>
        <v>2</v>
      </c>
      <c r="AV9" s="35">
        <f>COUNTIFS(Tickets!$S$2:$S$500,"False",Tickets!$E$2:$E$500,AV$1)</f>
        <v>2</v>
      </c>
      <c r="AW9" s="35">
        <f>COUNTIFS(Tickets!$S$2:$S$500,"False",Tickets!$E$2:$E$500,AW$1)</f>
        <v>0</v>
      </c>
      <c r="AX9" s="35">
        <f>COUNTIFS(Tickets!$S$2:$S$500,"False",Tickets!$E$2:$E$500,AX$1)</f>
        <v>4</v>
      </c>
      <c r="AY9" s="35">
        <f>COUNTIFS(Tickets!$S$2:$S$500,"False",Tickets!$E$2:$E$500,AY$1)</f>
        <v>2</v>
      </c>
      <c r="AZ9" s="35">
        <f>COUNTIFS(Tickets!$S$2:$S$500,"False",Tickets!$E$2:$E$500,AZ$1)</f>
        <v>2</v>
      </c>
      <c r="BA9" s="35">
        <f>COUNTIFS(Tickets!$S$2:$S$500,"False",Tickets!$E$2:$E$500,BA$1)</f>
        <v>2</v>
      </c>
      <c r="BB9" s="35">
        <f>COUNTIFS(Tickets!$S$2:$S$500,"False",Tickets!$E$2:$E$500,BB$1)</f>
        <v>2</v>
      </c>
      <c r="BC9" s="35">
        <f>COUNTIFS(Tickets!$S$2:$S$500,"False",Tickets!$E$2:$E$500,BC$1)</f>
        <v>1</v>
      </c>
      <c r="BD9" s="35">
        <f>COUNTIFS(Tickets!$S$2:$S$500,"False",Tickets!$E$2:$E$500,BD$1)</f>
        <v>2</v>
      </c>
      <c r="BE9" s="35">
        <f>COUNTIFS(Tickets!$S$2:$S$500,"False",Tickets!$E$2:$E$500,BE$1)</f>
        <v>1</v>
      </c>
      <c r="BF9" s="35">
        <f>COUNTIFS(Tickets!$S$2:$S$500,"False",Tickets!$E$2:$E$500,BF$1)</f>
        <v>1</v>
      </c>
      <c r="BG9" s="35">
        <f>COUNTIFS(Tickets!$S$2:$S$500,"False",Tickets!$E$2:$E$500,BG$1)</f>
        <v>1</v>
      </c>
      <c r="BH9" s="35">
        <f>COUNTIFS(Tickets!$S$2:$S$500,"False",Tickets!$E$2:$E$500,BH$1)</f>
        <v>0</v>
      </c>
      <c r="BI9" s="35">
        <f>COUNTIFS(Tickets!$S$2:$S$500,"False",Tickets!$E$2:$E$500,BI$1)</f>
        <v>2</v>
      </c>
      <c r="BJ9" s="35">
        <f>COUNTIFS(Tickets!$S$2:$S$500,"False",Tickets!$E$2:$E$500,BJ$1)</f>
        <v>1</v>
      </c>
      <c r="BK9" s="35">
        <f>COUNTIFS(Tickets!$S$2:$S$500,"False",Tickets!$E$2:$E$500,BK$1)</f>
        <v>0</v>
      </c>
      <c r="BL9" s="35">
        <f>COUNTIFS(Tickets!$S$2:$S$500,"False",Tickets!$E$2:$E$500,BL$1)</f>
        <v>4</v>
      </c>
      <c r="BM9" s="35">
        <f>COUNTIFS(Tickets!$S$2:$S$500,"False",Tickets!$E$2:$E$500,BM$1)</f>
        <v>1</v>
      </c>
      <c r="BN9" s="35">
        <f>COUNTIFS(Tickets!$S$2:$S$500,"False",Tickets!$E$2:$E$500,BN$1)</f>
        <v>0</v>
      </c>
      <c r="BO9" s="35">
        <f>COUNTIFS(Tickets!$S$2:$S$500,"False",Tickets!$E$2:$E$500,BO$1)</f>
        <v>1</v>
      </c>
      <c r="BP9" s="35">
        <f>COUNTIFS(Tickets!$S$2:$S$500,"False",Tickets!$E$2:$E$500,BP$1)</f>
        <v>1</v>
      </c>
      <c r="BQ9" s="36">
        <f>COUNTIFS(Tickets!$S$2:$S$500,"False",Tickets!$E$2:$E$500,BQ$1)</f>
        <v>2</v>
      </c>
      <c r="BR9" s="34">
        <f>COUNTIFS(Tickets!$S$2:$S$500,"False",Tickets!$E$2:$E$500,BR$1)</f>
        <v>3</v>
      </c>
      <c r="BS9" s="35">
        <f>COUNTIFS(Tickets!$S$2:$S$500,"False",Tickets!$E$2:$E$500,BS$1)</f>
        <v>0</v>
      </c>
      <c r="BT9" s="35">
        <f>COUNTIFS(Tickets!$S$2:$S$500,"False",Tickets!$E$2:$E$500,BT$1)</f>
        <v>2</v>
      </c>
      <c r="BU9" s="35">
        <f>COUNTIFS(Tickets!$S$2:$S$500,"False",Tickets!$E$2:$E$500,BU$1)</f>
        <v>1</v>
      </c>
      <c r="BV9" s="35">
        <f>COUNTIFS(Tickets!$S$2:$S$500,"False",Tickets!$E$2:$E$500,BV$1)</f>
        <v>3</v>
      </c>
      <c r="BW9" s="35">
        <f>COUNTIFS(Tickets!$S$2:$S$500,"False",Tickets!$E$2:$E$500,BW$1)</f>
        <v>0</v>
      </c>
      <c r="BX9" s="35">
        <f>COUNTIFS(Tickets!$S$2:$S$500,"False",Tickets!$E$2:$E$500,BX$1)</f>
        <v>1</v>
      </c>
      <c r="BY9" s="35">
        <f>COUNTIFS(Tickets!$S$2:$S$500,"False",Tickets!$E$2:$E$500,BY$1)</f>
        <v>3</v>
      </c>
      <c r="BZ9" s="35">
        <f>COUNTIFS(Tickets!$S$2:$S$500,"False",Tickets!$E$2:$E$500,BZ$1)</f>
        <v>1</v>
      </c>
      <c r="CA9" s="35">
        <f>COUNTIFS(Tickets!$S$2:$S$500,"False",Tickets!$E$2:$E$500,CA$1)</f>
        <v>3</v>
      </c>
      <c r="CB9" s="35">
        <f>COUNTIFS(Tickets!$S$2:$S$500,"False",Tickets!$E$2:$E$500,CB$1)</f>
        <v>0</v>
      </c>
      <c r="CC9" s="35">
        <f>COUNTIFS(Tickets!$S$2:$S$500,"False",Tickets!$E$2:$E$500,CC$1)</f>
        <v>2</v>
      </c>
      <c r="CD9" s="35">
        <f>COUNTIFS(Tickets!$S$2:$S$500,"False",Tickets!$E$2:$E$500,CD$1)</f>
        <v>0</v>
      </c>
      <c r="CE9" s="35">
        <f>COUNTIFS(Tickets!$S$2:$S$500,"False",Tickets!$E$2:$E$500,CE$1)</f>
        <v>0</v>
      </c>
      <c r="CF9" s="35">
        <f>COUNTIFS(Tickets!$S$2:$S$500,"False",Tickets!$E$2:$E$500,CF$1)</f>
        <v>2</v>
      </c>
      <c r="CG9" s="35">
        <f>COUNTIFS(Tickets!$S$2:$S$500,"False",Tickets!$E$2:$E$500,CG$1)</f>
        <v>2</v>
      </c>
      <c r="CH9" s="35">
        <f>COUNTIFS(Tickets!$S$2:$S$500,"False",Tickets!$E$2:$E$500,CH$1)</f>
        <v>2</v>
      </c>
      <c r="CI9" s="35">
        <f>COUNTIFS(Tickets!$S$2:$S$500,"False",Tickets!$E$2:$E$500,CI$1)</f>
        <v>0</v>
      </c>
      <c r="CJ9" s="35">
        <f>COUNTIFS(Tickets!$S$2:$S$500,"False",Tickets!$E$2:$E$500,CJ$1)</f>
        <v>1</v>
      </c>
      <c r="CK9" s="35">
        <f>COUNTIFS(Tickets!$S$2:$S$500,"False",Tickets!$E$2:$E$500,CK$1)</f>
        <v>3</v>
      </c>
      <c r="CL9" s="35">
        <f>COUNTIFS(Tickets!$S$2:$S$500,"False",Tickets!$E$2:$E$500,CL$1)</f>
        <v>3</v>
      </c>
      <c r="CM9" s="35">
        <f>COUNTIFS(Tickets!$S$2:$S$500,"False",Tickets!$E$2:$E$500,CM$1)</f>
        <v>1</v>
      </c>
      <c r="CN9" s="35">
        <f>COUNTIFS(Tickets!$S$2:$S$500,"False",Tickets!$E$2:$E$500,CN$1)</f>
        <v>3</v>
      </c>
      <c r="CO9" s="35">
        <f>COUNTIFS(Tickets!$S$2:$S$500,"False",Tickets!$E$2:$E$500,CO$1)</f>
        <v>2</v>
      </c>
      <c r="CP9" s="35">
        <f>COUNTIFS(Tickets!$S$2:$S$500,"False",Tickets!$E$2:$E$500,CP$1)</f>
        <v>1</v>
      </c>
      <c r="CQ9" s="35">
        <f>COUNTIFS(Tickets!$S$2:$S$500,"False",Tickets!$E$2:$E$500,CQ$1)</f>
        <v>1</v>
      </c>
      <c r="CR9" s="35">
        <f>COUNTIFS(Tickets!$S$2:$S$500,"False",Tickets!$E$2:$E$500,CR$1)</f>
        <v>2</v>
      </c>
      <c r="CS9" s="35">
        <f>COUNTIFS(Tickets!$S$2:$S$500,"False",Tickets!$E$2:$E$500,CS$1)</f>
        <v>1</v>
      </c>
      <c r="CT9" s="35">
        <f>COUNTIFS(Tickets!$S$2:$S$500,"False",Tickets!$E$2:$E$500,CT$1)</f>
        <v>2</v>
      </c>
      <c r="CU9" s="35">
        <f>COUNTIFS(Tickets!$S$2:$S$500,"False",Tickets!$E$2:$E$500,CU$1)</f>
        <v>1</v>
      </c>
      <c r="CV9" s="35">
        <f>COUNTIFS(Tickets!$S$2:$S$500,"False",Tickets!$E$2:$E$500,CV$1)</f>
        <v>3</v>
      </c>
      <c r="CW9" s="35">
        <f>COUNTIFS(Tickets!$S$2:$S$500,"False",Tickets!$E$2:$E$500,CW$1)</f>
        <v>1</v>
      </c>
      <c r="CX9" s="35">
        <f>COUNTIFS(Tickets!$S$2:$S$500,"False",Tickets!$E$2:$E$500,CX$1)</f>
        <v>0</v>
      </c>
      <c r="CY9" s="35">
        <f>COUNTIFS(Tickets!$S$2:$S$500,"False",Tickets!$E$2:$E$500,CY$1)</f>
        <v>2</v>
      </c>
      <c r="CZ9" s="35">
        <f>COUNTIFS(Tickets!$S$2:$S$500,"False",Tickets!$E$2:$E$500,CZ$1)</f>
        <v>0</v>
      </c>
      <c r="DA9" s="35">
        <f>COUNTIFS(Tickets!$S$2:$S$500,"False",Tickets!$E$2:$E$500,DA$1)</f>
        <v>0</v>
      </c>
      <c r="DB9" s="35">
        <f>COUNTIFS(Tickets!$S$2:$S$500,"False",Tickets!$E$2:$E$500,DB$1)</f>
        <v>1</v>
      </c>
      <c r="DC9" s="35">
        <f>COUNTIFS(Tickets!$S$2:$S$500,"False",Tickets!$E$2:$E$500,DC$1)</f>
        <v>1</v>
      </c>
      <c r="DD9" s="35">
        <f>COUNTIFS(Tickets!$S$2:$S$500,"False",Tickets!$E$2:$E$500,DD$1)</f>
        <v>1</v>
      </c>
      <c r="DE9" s="35">
        <f>COUNTIFS(Tickets!$S$2:$S$500,"False",Tickets!$E$2:$E$500,DE$1)</f>
        <v>1</v>
      </c>
      <c r="DF9" s="35">
        <f>COUNTIFS(Tickets!$S$2:$S$500,"False",Tickets!$E$2:$E$500,DF$1)</f>
        <v>0</v>
      </c>
      <c r="DG9" s="35">
        <f>COUNTIFS(Tickets!$S$2:$S$500,"False",Tickets!$E$2:$E$500,DG$1)</f>
        <v>3</v>
      </c>
      <c r="DH9" s="35">
        <f>COUNTIFS(Tickets!$S$2:$S$500,"False",Tickets!$E$2:$E$500,DH$1)</f>
        <v>1</v>
      </c>
      <c r="DI9" s="35">
        <f>COUNTIFS(Tickets!$S$2:$S$500,"False",Tickets!$E$2:$E$500,DI$1)</f>
        <v>2</v>
      </c>
      <c r="DJ9" s="35">
        <f>COUNTIFS(Tickets!$S$2:$S$500,"False",Tickets!$E$2:$E$500,DJ$1)</f>
        <v>3</v>
      </c>
      <c r="DK9" s="35">
        <f>COUNTIFS(Tickets!$S$2:$S$500,"False",Tickets!$E$2:$E$500,DK$1)</f>
        <v>2</v>
      </c>
      <c r="DL9" s="35">
        <f>COUNTIFS(Tickets!$S$2:$S$500,"False",Tickets!$E$2:$E$500,DL$1)</f>
        <v>1</v>
      </c>
      <c r="DM9" s="35">
        <f>COUNTIFS(Tickets!$S$2:$S$500,"False",Tickets!$E$2:$E$500,DM$1)</f>
        <v>4</v>
      </c>
      <c r="DN9" s="35">
        <f>COUNTIFS(Tickets!$S$2:$S$500,"False",Tickets!$E$2:$E$500,DN$1)</f>
        <v>1</v>
      </c>
      <c r="DO9" s="35">
        <f>COUNTIFS(Tickets!$S$2:$S$500,"False",Tickets!$E$2:$E$500,DO$1)</f>
        <v>3</v>
      </c>
      <c r="DP9" s="35">
        <f>COUNTIFS(Tickets!$S$2:$S$500,"False",Tickets!$E$2:$E$500,DP$1)</f>
        <v>1</v>
      </c>
      <c r="DQ9" s="35">
        <f>COUNTIFS(Tickets!$S$2:$S$500,"False",Tickets!$E$2:$E$500,DQ$1)</f>
        <v>2</v>
      </c>
      <c r="DR9" s="35">
        <f>COUNTIFS(Tickets!$S$2:$S$500,"False",Tickets!$E$2:$E$500,DR$1)</f>
        <v>2</v>
      </c>
      <c r="DS9" s="35">
        <f>COUNTIFS(Tickets!$S$2:$S$500,"False",Tickets!$E$2:$E$500,DS$1)</f>
        <v>2</v>
      </c>
      <c r="DT9" s="35">
        <f>COUNTIFS(Tickets!$S$2:$S$500,"False",Tickets!$E$2:$E$500,DT$1)</f>
        <v>1</v>
      </c>
      <c r="DU9" s="35">
        <f>COUNTIFS(Tickets!$S$2:$S$500,"False",Tickets!$E$2:$E$500,DU$1)</f>
        <v>2</v>
      </c>
      <c r="DV9" s="35">
        <f>COUNTIFS(Tickets!$S$2:$S$500,"False",Tickets!$E$2:$E$500,DV$1)</f>
        <v>1</v>
      </c>
      <c r="DW9" s="35">
        <f>COUNTIFS(Tickets!$S$2:$S$500,"False",Tickets!$E$2:$E$500,DW$1)</f>
        <v>2</v>
      </c>
      <c r="DX9" s="35">
        <f>COUNTIFS(Tickets!$S$2:$S$500,"False",Tickets!$E$2:$E$500,DX$1)</f>
        <v>1</v>
      </c>
      <c r="DY9" s="35">
        <f>COUNTIFS(Tickets!$S$2:$S$500,"False",Tickets!$E$2:$E$500,DY$1)</f>
        <v>0</v>
      </c>
      <c r="DZ9" s="35">
        <f>COUNTIFS(Tickets!$S$2:$S$500,"False",Tickets!$E$2:$E$500,DZ$1)</f>
        <v>0</v>
      </c>
      <c r="EA9" s="35">
        <f>COUNTIFS(Tickets!$S$2:$S$500,"False",Tickets!$E$2:$E$500,EA$1)</f>
        <v>0</v>
      </c>
      <c r="EB9" s="35">
        <f>COUNTIFS(Tickets!$S$2:$S$500,"False",Tickets!$E$2:$E$500,EB$1)</f>
        <v>1</v>
      </c>
      <c r="EC9" s="35">
        <f>COUNTIFS(Tickets!$S$2:$S$500,"False",Tickets!$E$2:$E$500,EC$1)</f>
        <v>3</v>
      </c>
      <c r="ED9" s="35">
        <f>COUNTIFS(Tickets!$S$2:$S$500,"False",Tickets!$E$2:$E$500,ED$1)</f>
        <v>3</v>
      </c>
      <c r="EE9" s="35">
        <f>COUNTIFS(Tickets!$S$2:$S$500,"False",Tickets!$E$2:$E$500,EE$1)</f>
        <v>0</v>
      </c>
      <c r="EF9" s="35">
        <f>COUNTIFS(Tickets!$S$2:$S$500,"False",Tickets!$E$2:$E$500,EF$1)</f>
        <v>0</v>
      </c>
      <c r="EG9" s="35">
        <f>COUNTIFS(Tickets!$S$2:$S$500,"False",Tickets!$E$2:$E$500,EG$1)</f>
        <v>1</v>
      </c>
      <c r="EH9" s="35">
        <f>COUNTIFS(Tickets!$S$2:$S$500,"False",Tickets!$E$2:$E$500,EH$1)</f>
        <v>0</v>
      </c>
      <c r="EI9" s="35">
        <f>COUNTIFS(Tickets!$S$2:$S$500,"False",Tickets!$E$2:$E$500,EI$1)</f>
        <v>1</v>
      </c>
      <c r="EJ9" s="35">
        <f>COUNTIFS(Tickets!$S$2:$S$500,"False",Tickets!$E$2:$E$500,EJ$1)</f>
        <v>0</v>
      </c>
      <c r="EK9" s="35">
        <f>COUNTIFS(Tickets!$S$2:$S$500,"False",Tickets!$E$2:$E$500,EK$1)</f>
        <v>0</v>
      </c>
      <c r="EL9" s="35">
        <f>COUNTIFS(Tickets!$S$2:$S$500,"False",Tickets!$E$2:$E$500,EL$1)</f>
        <v>1</v>
      </c>
      <c r="EM9" s="35">
        <f>COUNTIFS(Tickets!$S$2:$S$500,"False",Tickets!$E$2:$E$500,EM$1)</f>
        <v>1</v>
      </c>
      <c r="EN9" s="35">
        <f>COUNTIFS(Tickets!$S$2:$S$500,"False",Tickets!$E$2:$E$500,EN$1)</f>
        <v>0</v>
      </c>
      <c r="EO9" s="35">
        <f>COUNTIFS(Tickets!$S$2:$S$500,"False",Tickets!$E$2:$E$500,EO$1)</f>
        <v>2</v>
      </c>
      <c r="EP9" s="35">
        <f>COUNTIFS(Tickets!$S$2:$S$500,"False",Tickets!$E$2:$E$500,EP$1)</f>
        <v>1</v>
      </c>
      <c r="EQ9" s="35">
        <f>COUNTIFS(Tickets!$S$2:$S$500,"False",Tickets!$E$2:$E$500,EQ$1)</f>
        <v>0</v>
      </c>
      <c r="ER9" s="35">
        <f>COUNTIFS(Tickets!$S$2:$S$500,"False",Tickets!$E$2:$E$500,ER$1)</f>
        <v>1</v>
      </c>
      <c r="ES9" s="35">
        <f>COUNTIFS(Tickets!$S$2:$S$500,"False",Tickets!$E$2:$E$500,ES$1)</f>
        <v>1</v>
      </c>
      <c r="ET9" s="35">
        <f>COUNTIFS(Tickets!$S$2:$S$500,"False",Tickets!$E$2:$E$500,ET$1)</f>
        <v>0</v>
      </c>
      <c r="EU9" s="35">
        <f>COUNTIFS(Tickets!$S$2:$S$500,"False",Tickets!$E$2:$E$500,EU$1)</f>
        <v>1</v>
      </c>
      <c r="EV9" s="35">
        <f>COUNTIFS(Tickets!$S$2:$S$500,"False",Tickets!$E$2:$E$500,EV$1)</f>
        <v>1</v>
      </c>
      <c r="EW9" s="35">
        <f>COUNTIFS(Tickets!$S$2:$S$500,"False",Tickets!$E$2:$E$500,EW$1)</f>
        <v>2</v>
      </c>
      <c r="EX9" s="35">
        <f>COUNTIFS(Tickets!$S$2:$S$500,"False",Tickets!$E$2:$E$500,EX$1)</f>
        <v>3</v>
      </c>
      <c r="EY9" s="35">
        <f>COUNTIFS(Tickets!$S$2:$S$500,"False",Tickets!$E$2:$E$500,EY$1)</f>
        <v>2</v>
      </c>
      <c r="EZ9" s="35">
        <f>COUNTIFS(Tickets!$S$2:$S$500,"False",Tickets!$E$2:$E$500,EZ$1)</f>
        <v>0</v>
      </c>
      <c r="FA9" s="35">
        <f>COUNTIFS(Tickets!$S$2:$S$500,"False",Tickets!$E$2:$E$500,FA$1)</f>
        <v>3</v>
      </c>
      <c r="FB9" s="35">
        <f>COUNTIFS(Tickets!$S$2:$S$500,"False",Tickets!$E$2:$E$500,FB$1)</f>
        <v>1</v>
      </c>
      <c r="FC9" s="35">
        <f>COUNTIFS(Tickets!$S$2:$S$500,"False",Tickets!$E$2:$E$500,FC$1)</f>
        <v>3</v>
      </c>
      <c r="FD9" s="35">
        <f>COUNTIFS(Tickets!$S$2:$S$500,"False",Tickets!$E$2:$E$500,FD$1)</f>
        <v>0</v>
      </c>
      <c r="FE9" s="35">
        <f>COUNTIFS(Tickets!$S$2:$S$500,"False",Tickets!$E$2:$E$500,FE$1)</f>
        <v>2</v>
      </c>
      <c r="FF9" s="35">
        <f>COUNTIFS(Tickets!$S$2:$S$500,"False",Tickets!$E$2:$E$500,FF$1)</f>
        <v>2</v>
      </c>
      <c r="FG9" s="35">
        <f>COUNTIFS(Tickets!$S$2:$S$500,"False",Tickets!$E$2:$E$500,FG$1)</f>
        <v>1</v>
      </c>
      <c r="FH9" s="35">
        <f>COUNTIFS(Tickets!$S$2:$S$500,"False",Tickets!$E$2:$E$500,FH$1)</f>
        <v>1</v>
      </c>
      <c r="FI9" s="35">
        <f>COUNTIFS(Tickets!$S$2:$S$500,"False",Tickets!$E$2:$E$500,FI$1)</f>
        <v>1</v>
      </c>
      <c r="FJ9" s="35">
        <f>COUNTIFS(Tickets!$S$2:$S$500,"False",Tickets!$E$2:$E$500,FJ$1)</f>
        <v>2</v>
      </c>
      <c r="FK9" s="35">
        <f>COUNTIFS(Tickets!$S$2:$S$500,"False",Tickets!$E$2:$E$500,FK$1)</f>
        <v>1</v>
      </c>
      <c r="FL9" s="35">
        <f>COUNTIFS(Tickets!$S$2:$S$500,"False",Tickets!$E$2:$E$500,FL$1)</f>
        <v>0</v>
      </c>
      <c r="FM9" s="35">
        <f>COUNTIFS(Tickets!$S$2:$S$500,"False",Tickets!$E$2:$E$500,FM$1)</f>
        <v>1</v>
      </c>
      <c r="FN9" s="35">
        <f>COUNTIFS(Tickets!$S$2:$S$500,"False",Tickets!$E$2:$E$500,FN$1)</f>
        <v>1</v>
      </c>
      <c r="FO9" s="35">
        <f>COUNTIFS(Tickets!$S$2:$S$500,"False",Tickets!$E$2:$E$500,FO$1)</f>
        <v>2</v>
      </c>
      <c r="FP9" s="35">
        <f>COUNTIFS(Tickets!$S$2:$S$500,"False",Tickets!$E$2:$E$500,FP$1)</f>
        <v>1</v>
      </c>
      <c r="FQ9" s="35">
        <f>COUNTIFS(Tickets!$S$2:$S$500,"False",Tickets!$E$2:$E$500,FQ$1)</f>
        <v>0</v>
      </c>
      <c r="FR9" s="35">
        <f>COUNTIFS(Tickets!$S$2:$S$500,"False",Tickets!$E$2:$E$500,FR$1)</f>
        <v>0</v>
      </c>
      <c r="FS9" s="35">
        <f>COUNTIFS(Tickets!$S$2:$S$500,"False",Tickets!$E$2:$E$500,FS$1)</f>
        <v>2</v>
      </c>
      <c r="FT9" s="35">
        <f>COUNTIFS(Tickets!$S$2:$S$500,"False",Tickets!$E$2:$E$500,FT$1)</f>
        <v>1</v>
      </c>
      <c r="FU9" s="35">
        <f>COUNTIFS(Tickets!$S$2:$S$500,"False",Tickets!$E$2:$E$500,FU$1)</f>
        <v>2</v>
      </c>
      <c r="FV9" s="35">
        <f>COUNTIFS(Tickets!$S$2:$S$500,"False",Tickets!$E$2:$E$500,FV$1)</f>
        <v>1</v>
      </c>
      <c r="FW9" s="35">
        <f>COUNTIFS(Tickets!$S$2:$S$500,"False",Tickets!$E$2:$E$500,FW$1)</f>
        <v>2</v>
      </c>
      <c r="FX9" s="35">
        <f>COUNTIFS(Tickets!$S$2:$S$500,"False",Tickets!$E$2:$E$500,FX$1)</f>
        <v>1</v>
      </c>
      <c r="FY9" s="35">
        <f>COUNTIFS(Tickets!$S$2:$S$500,"False",Tickets!$E$2:$E$500,FY$1)</f>
        <v>0</v>
      </c>
      <c r="FZ9" s="35">
        <f>COUNTIFS(Tickets!$S$2:$S$500,"False",Tickets!$E$2:$E$500,FZ$1)</f>
        <v>2</v>
      </c>
      <c r="GA9" s="35">
        <f>COUNTIFS(Tickets!$S$2:$S$500,"False",Tickets!$E$2:$E$500,GA$1)</f>
        <v>0</v>
      </c>
      <c r="GB9" s="35">
        <f>COUNTIFS(Tickets!$S$2:$S$500,"False",Tickets!$E$2:$E$500,GB$1)</f>
        <v>1</v>
      </c>
      <c r="GC9" s="35">
        <f>COUNTIFS(Tickets!$S$2:$S$500,"False",Tickets!$E$2:$E$500,GC$1)</f>
        <v>1</v>
      </c>
      <c r="GD9" s="35">
        <f>COUNTIFS(Tickets!$S$2:$S$500,"False",Tickets!$E$2:$E$500,GD$1)</f>
        <v>0</v>
      </c>
      <c r="GE9" s="35">
        <f>COUNTIFS(Tickets!$S$2:$S$500,"False",Tickets!$E$2:$E$500,GE$1)</f>
        <v>1</v>
      </c>
      <c r="GF9" s="35">
        <f>COUNTIFS(Tickets!$S$2:$S$500,"False",Tickets!$E$2:$E$500,GF$1)</f>
        <v>1</v>
      </c>
      <c r="GG9" s="35">
        <f>COUNTIFS(Tickets!$S$2:$S$500,"False",Tickets!$E$2:$E$500,GG$1)</f>
        <v>2</v>
      </c>
      <c r="GH9" s="35">
        <f>COUNTIFS(Tickets!$S$2:$S$500,"False",Tickets!$E$2:$E$500,GH$1)</f>
        <v>2</v>
      </c>
      <c r="GI9" s="35">
        <f>COUNTIFS(Tickets!$S$2:$S$500,"False",Tickets!$E$2:$E$500,GI$1)</f>
        <v>0</v>
      </c>
      <c r="GJ9" s="35">
        <f>COUNTIFS(Tickets!$S$2:$S$500,"False",Tickets!$E$2:$E$500,GJ$1)</f>
        <v>3</v>
      </c>
      <c r="GK9" s="35">
        <f>COUNTIFS(Tickets!$S$2:$S$500,"False",Tickets!$E$2:$E$500,GK$1)</f>
        <v>1</v>
      </c>
      <c r="GL9" s="35">
        <f>COUNTIFS(Tickets!$S$2:$S$500,"False",Tickets!$E$2:$E$500,GL$1)</f>
        <v>0</v>
      </c>
      <c r="GM9" s="35">
        <f>COUNTIFS(Tickets!$S$2:$S$500,"False",Tickets!$E$2:$E$500,GM$1)</f>
        <v>3</v>
      </c>
      <c r="GN9" s="35">
        <f>COUNTIFS(Tickets!$S$2:$S$500,"False",Tickets!$E$2:$E$500,GN$1)</f>
        <v>4</v>
      </c>
      <c r="GO9" s="35">
        <f>COUNTIFS(Tickets!$S$2:$S$500,"False",Tickets!$E$2:$E$500,GO$1)</f>
        <v>3</v>
      </c>
      <c r="GP9" s="35">
        <f>COUNTIFS(Tickets!$S$2:$S$500,"False",Tickets!$E$2:$E$500,GP$1)</f>
        <v>2</v>
      </c>
      <c r="GQ9" s="35">
        <f>COUNTIFS(Tickets!$S$2:$S$500,"False",Tickets!$E$2:$E$500,GQ$1)</f>
        <v>0</v>
      </c>
      <c r="GR9" s="35">
        <f>COUNTIFS(Tickets!$S$2:$S$500,"False",Tickets!$E$2:$E$500,GR$1)</f>
        <v>3</v>
      </c>
      <c r="GS9" s="35">
        <f>COUNTIFS(Tickets!$S$2:$S$500,"False",Tickets!$E$2:$E$500,GS$1)</f>
        <v>0</v>
      </c>
      <c r="GT9" s="35">
        <f>COUNTIFS(Tickets!$S$2:$S$500,"False",Tickets!$E$2:$E$500,GT$1)</f>
        <v>2</v>
      </c>
      <c r="GU9" s="35">
        <f>COUNTIFS(Tickets!$S$2:$S$500,"False",Tickets!$E$2:$E$500,GU$1)</f>
        <v>0</v>
      </c>
      <c r="GV9" s="35">
        <f>COUNTIFS(Tickets!$S$2:$S$500,"False",Tickets!$E$2:$E$500,GV$1)</f>
        <v>1</v>
      </c>
      <c r="GW9" s="35">
        <f>COUNTIFS(Tickets!$S$2:$S$500,"False",Tickets!$E$2:$E$500,GW$1)</f>
        <v>1</v>
      </c>
      <c r="GX9" s="35">
        <f>COUNTIFS(Tickets!$S$2:$S$500,"False",Tickets!$E$2:$E$500,GX$1)</f>
        <v>2</v>
      </c>
      <c r="GY9" s="35">
        <f>COUNTIFS(Tickets!$S$2:$S$500,"False",Tickets!$E$2:$E$500,GY$1)</f>
        <v>2</v>
      </c>
      <c r="GZ9" s="35">
        <f>COUNTIFS(Tickets!$S$2:$S$500,"False",Tickets!$E$2:$E$500,GZ$1)</f>
        <v>0</v>
      </c>
      <c r="HA9" s="35">
        <f>COUNTIFS(Tickets!$S$2:$S$500,"False",Tickets!$E$2:$E$500,HA$1)</f>
        <v>2</v>
      </c>
      <c r="HB9" s="35">
        <f>COUNTIFS(Tickets!$S$2:$S$500,"False",Tickets!$E$2:$E$500,HB$1)</f>
        <v>0</v>
      </c>
      <c r="HC9" s="35">
        <f>COUNTIFS(Tickets!$S$2:$S$500,"False",Tickets!$E$2:$E$500,HC$1)</f>
        <v>0</v>
      </c>
      <c r="HD9" s="35">
        <f>COUNTIFS(Tickets!$S$2:$S$500,"False",Tickets!$E$2:$E$500,HD$1)</f>
        <v>2</v>
      </c>
      <c r="HE9" s="35">
        <f>COUNTIFS(Tickets!$S$2:$S$500,"False",Tickets!$E$2:$E$500,HE$1)</f>
        <v>3</v>
      </c>
      <c r="HF9" s="35">
        <f>COUNTIFS(Tickets!$S$2:$S$500,"False",Tickets!$E$2:$E$500,HF$1)</f>
        <v>2</v>
      </c>
      <c r="HG9" s="35">
        <f>COUNTIFS(Tickets!$S$2:$S$500,"False",Tickets!$E$2:$E$500,HG$1)</f>
        <v>2</v>
      </c>
      <c r="HH9" s="35">
        <f>COUNTIFS(Tickets!$S$2:$S$500,"False",Tickets!$E$2:$E$500,HH$1)</f>
        <v>2</v>
      </c>
      <c r="HI9" s="35">
        <f>COUNTIFS(Tickets!$S$2:$S$500,"False",Tickets!$E$2:$E$500,HI$1)</f>
        <v>4</v>
      </c>
      <c r="HJ9" s="35">
        <f>COUNTIFS(Tickets!$S$2:$S$500,"False",Tickets!$E$2:$E$500,HJ$1)</f>
        <v>2</v>
      </c>
      <c r="HK9" s="35">
        <f>COUNTIFS(Tickets!$S$2:$S$500,"False",Tickets!$E$2:$E$500,HK$1)</f>
        <v>0</v>
      </c>
      <c r="HL9" s="35">
        <f>COUNTIFS(Tickets!$S$2:$S$500,"False",Tickets!$E$2:$E$500,HL$1)</f>
        <v>1</v>
      </c>
      <c r="HM9" s="35">
        <f>COUNTIFS(Tickets!$S$2:$S$500,"False",Tickets!$E$2:$E$500,HM$1)</f>
        <v>2</v>
      </c>
      <c r="HN9" s="35">
        <f>COUNTIFS(Tickets!$S$2:$S$500,"False",Tickets!$E$2:$E$500,HN$1)</f>
        <v>3</v>
      </c>
      <c r="HO9" s="36">
        <f>COUNTIFS(Tickets!$S$2:$S$500,"False",Tickets!$E$2:$E$500,HO$1)</f>
        <v>3</v>
      </c>
      <c r="HP9" s="34">
        <f>COUNTIFS(Tickets!$S$2:$S$500,"False",Tickets!$E$2:$E$500,HP$1)</f>
        <v>2</v>
      </c>
      <c r="HQ9" s="35">
        <f>COUNTIFS(Tickets!$S$2:$S$500,"False",Tickets!$E$2:$E$500,HQ$1)</f>
        <v>3</v>
      </c>
      <c r="HR9" s="35">
        <f>COUNTIFS(Tickets!$S$2:$S$500,"False",Tickets!$E$2:$E$500,HR$1)</f>
        <v>1</v>
      </c>
      <c r="HS9" s="35">
        <f>COUNTIFS(Tickets!$S$2:$S$500,"False",Tickets!$E$2:$E$500,HS$1)</f>
        <v>3</v>
      </c>
      <c r="HT9" s="35">
        <f>COUNTIFS(Tickets!$S$2:$S$500,"False",Tickets!$E$2:$E$500,HT$1)</f>
        <v>2</v>
      </c>
      <c r="HU9" s="35">
        <f>COUNTIFS(Tickets!$S$2:$S$500,"False",Tickets!$E$2:$E$500,HU$1)</f>
        <v>1</v>
      </c>
      <c r="HV9" s="35">
        <f>COUNTIFS(Tickets!$S$2:$S$500,"False",Tickets!$E$2:$E$500,HV$1)</f>
        <v>2</v>
      </c>
      <c r="HW9" s="35">
        <f>COUNTIFS(Tickets!$S$2:$S$500,"False",Tickets!$E$2:$E$500,HW$1)</f>
        <v>0</v>
      </c>
      <c r="HX9" s="35">
        <f>COUNTIFS(Tickets!$S$2:$S$500,"False",Tickets!$E$2:$E$500,HX$1)</f>
        <v>2</v>
      </c>
      <c r="HY9" s="35">
        <f>COUNTIFS(Tickets!$S$2:$S$500,"False",Tickets!$E$2:$E$500,HY$1)</f>
        <v>1</v>
      </c>
      <c r="HZ9" s="35">
        <f>COUNTIFS(Tickets!$S$2:$S$500,"False",Tickets!$E$2:$E$500,HZ$1)</f>
        <v>0</v>
      </c>
      <c r="IA9" s="35">
        <f>COUNTIFS(Tickets!$S$2:$S$500,"False",Tickets!$E$2:$E$500,IA$1)</f>
        <v>0</v>
      </c>
      <c r="IB9" s="35">
        <f>COUNTIFS(Tickets!$S$2:$S$500,"False",Tickets!$E$2:$E$500,IB$1)</f>
        <v>0</v>
      </c>
      <c r="IC9" s="35">
        <f>COUNTIFS(Tickets!$S$2:$S$500,"False",Tickets!$E$2:$E$500,IC$1)</f>
        <v>2</v>
      </c>
      <c r="ID9" s="35">
        <f>COUNTIFS(Tickets!$S$2:$S$500,"False",Tickets!$E$2:$E$500,ID$1)</f>
        <v>1</v>
      </c>
      <c r="IE9" s="35">
        <f>COUNTIFS(Tickets!$S$2:$S$500,"False",Tickets!$E$2:$E$500,IE$1)</f>
        <v>0</v>
      </c>
      <c r="IF9" s="35">
        <f>COUNTIFS(Tickets!$S$2:$S$500,"False",Tickets!$E$2:$E$500,IF$1)</f>
        <v>1</v>
      </c>
      <c r="IG9" s="35">
        <f>COUNTIFS(Tickets!$S$2:$S$500,"False",Tickets!$E$2:$E$500,IG$1)</f>
        <v>0</v>
      </c>
      <c r="IH9" s="35">
        <f>COUNTIFS(Tickets!$S$2:$S$500,"False",Tickets!$E$2:$E$500,IH$1)</f>
        <v>1</v>
      </c>
      <c r="II9" s="35">
        <f>COUNTIFS(Tickets!$S$2:$S$500,"False",Tickets!$E$2:$E$500,II$1)</f>
        <v>0</v>
      </c>
      <c r="IJ9" s="35">
        <f>COUNTIFS(Tickets!$S$2:$S$500,"False",Tickets!$E$2:$E$500,IJ$1)</f>
        <v>0</v>
      </c>
      <c r="IK9" s="35">
        <f>COUNTIFS(Tickets!$S$2:$S$500,"False",Tickets!$E$2:$E$500,IK$1)</f>
        <v>0</v>
      </c>
      <c r="IL9" s="35">
        <f>COUNTIFS(Tickets!$S$2:$S$500,"False",Tickets!$E$2:$E$500,IL$1)</f>
        <v>1</v>
      </c>
      <c r="IM9" s="35">
        <f>COUNTIFS(Tickets!$S$2:$S$500,"False",Tickets!$E$2:$E$500,IM$1)</f>
        <v>2</v>
      </c>
      <c r="IN9" s="35">
        <f>COUNTIFS(Tickets!$S$2:$S$500,"False",Tickets!$E$2:$E$500,IN$1)</f>
        <v>0</v>
      </c>
      <c r="IO9" s="35">
        <f>COUNTIFS(Tickets!$S$2:$S$500,"False",Tickets!$E$2:$E$500,IO$1)</f>
        <v>2</v>
      </c>
      <c r="IP9" s="35">
        <f>COUNTIFS(Tickets!$S$2:$S$500,"False",Tickets!$E$2:$E$500,IP$1)</f>
        <v>1</v>
      </c>
      <c r="IQ9" s="35">
        <f>COUNTIFS(Tickets!$S$2:$S$500,"False",Tickets!$E$2:$E$500,IQ$1)</f>
        <v>2</v>
      </c>
      <c r="IR9" s="35">
        <f>COUNTIFS(Tickets!$S$2:$S$500,"False",Tickets!$E$2:$E$500,IR$1)</f>
        <v>4</v>
      </c>
      <c r="IS9" s="35">
        <f>COUNTIFS(Tickets!$S$2:$S$500,"False",Tickets!$E$2:$E$500,IS$1)</f>
        <v>4</v>
      </c>
      <c r="IT9" s="35">
        <f>COUNTIFS(Tickets!$S$2:$S$500,"False",Tickets!$E$2:$E$500,IT$1)</f>
        <v>1</v>
      </c>
      <c r="IU9" s="35">
        <f>COUNTIFS(Tickets!$S$2:$S$500,"False",Tickets!$E$2:$E$500,IU$1)</f>
        <v>4</v>
      </c>
      <c r="IV9" s="35">
        <f>COUNTIFS(Tickets!$S$2:$S$500,"False",Tickets!$E$2:$E$500,IV$1)</f>
        <v>3</v>
      </c>
      <c r="IW9" s="35">
        <f>COUNTIFS(Tickets!$S$2:$S$500,"False",Tickets!$E$2:$E$500,IW$1)</f>
        <v>1</v>
      </c>
      <c r="IX9" s="35">
        <f>COUNTIFS(Tickets!$S$2:$S$500,"False",Tickets!$E$2:$E$500,IX$1)</f>
        <v>1</v>
      </c>
      <c r="IY9" s="35">
        <f>COUNTIFS(Tickets!$S$2:$S$500,"False",Tickets!$E$2:$E$500,IY$1)</f>
        <v>2</v>
      </c>
      <c r="IZ9" s="35">
        <f>COUNTIFS(Tickets!$S$2:$S$500,"False",Tickets!$E$2:$E$500,IZ$1)</f>
        <v>2</v>
      </c>
      <c r="JA9" s="35">
        <f>COUNTIFS(Tickets!$S$2:$S$500,"False",Tickets!$E$2:$E$500,JA$1)</f>
        <v>1</v>
      </c>
      <c r="JB9" s="35">
        <f>COUNTIFS(Tickets!$S$2:$S$500,"False",Tickets!$E$2:$E$500,JB$1)</f>
        <v>2</v>
      </c>
      <c r="JC9" s="35">
        <f>COUNTIFS(Tickets!$S$2:$S$500,"False",Tickets!$E$2:$E$500,JC$1)</f>
        <v>2</v>
      </c>
      <c r="JD9" s="35">
        <f>COUNTIFS(Tickets!$S$2:$S$500,"False",Tickets!$E$2:$E$500,JD$1)</f>
        <v>4</v>
      </c>
      <c r="JE9" s="35">
        <f>COUNTIFS(Tickets!$S$2:$S$500,"False",Tickets!$E$2:$E$500,JE$1)</f>
        <v>2</v>
      </c>
      <c r="JF9" s="35">
        <f>COUNTIFS(Tickets!$S$2:$S$500,"False",Tickets!$E$2:$E$500,JF$1)</f>
        <v>2</v>
      </c>
      <c r="JG9" s="35">
        <f>COUNTIFS(Tickets!$S$2:$S$500,"False",Tickets!$E$2:$E$500,JG$1)</f>
        <v>1</v>
      </c>
      <c r="JH9" s="35">
        <f>COUNTIFS(Tickets!$S$2:$S$500,"False",Tickets!$E$2:$E$500,JH$1)</f>
        <v>0</v>
      </c>
      <c r="JI9" s="35">
        <f>COUNTIFS(Tickets!$S$2:$S$500,"False",Tickets!$E$2:$E$500,JI$1)</f>
        <v>2</v>
      </c>
      <c r="JJ9" s="35">
        <f>COUNTIFS(Tickets!$S$2:$S$500,"False",Tickets!$E$2:$E$500,JJ$1)</f>
        <v>2</v>
      </c>
      <c r="JK9" s="35">
        <f>COUNTIFS(Tickets!$S$2:$S$500,"False",Tickets!$E$2:$E$500,JK$1)</f>
        <v>3</v>
      </c>
      <c r="JL9" s="35">
        <f>COUNTIFS(Tickets!$S$2:$S$500,"False",Tickets!$E$2:$E$500,JL$1)</f>
        <v>0</v>
      </c>
      <c r="JM9" s="35">
        <f>COUNTIFS(Tickets!$S$2:$S$500,"False",Tickets!$E$2:$E$500,JM$1)</f>
        <v>0</v>
      </c>
      <c r="JN9" s="35">
        <f>COUNTIFS(Tickets!$S$2:$S$500,"False",Tickets!$E$2:$E$500,JN$1)</f>
        <v>2</v>
      </c>
      <c r="JO9" s="35">
        <f>COUNTIFS(Tickets!$S$2:$S$500,"False",Tickets!$E$2:$E$500,JO$1)</f>
        <v>1</v>
      </c>
      <c r="JP9" s="35">
        <f>COUNTIFS(Tickets!$S$2:$S$500,"False",Tickets!$E$2:$E$500,JP$1)</f>
        <v>2</v>
      </c>
      <c r="JQ9" s="35">
        <f>COUNTIFS(Tickets!$S$2:$S$500,"False",Tickets!$E$2:$E$500,JQ$1)</f>
        <v>0</v>
      </c>
      <c r="JR9" s="35">
        <f>COUNTIFS(Tickets!$S$2:$S$500,"False",Tickets!$E$2:$E$500,JR$1)</f>
        <v>1</v>
      </c>
      <c r="JS9" s="35">
        <f>COUNTIFS(Tickets!$S$2:$S$500,"False",Tickets!$E$2:$E$500,JS$1)</f>
        <v>0</v>
      </c>
      <c r="JT9" s="35">
        <f>COUNTIFS(Tickets!$S$2:$S$500,"False",Tickets!$E$2:$E$500,JT$1)</f>
        <v>1</v>
      </c>
      <c r="JU9" s="35">
        <f>COUNTIFS(Tickets!$S$2:$S$500,"False",Tickets!$E$2:$E$500,JU$1)</f>
        <v>3</v>
      </c>
      <c r="JV9" s="35">
        <f>COUNTIFS(Tickets!$S$2:$S$500,"False",Tickets!$E$2:$E$500,JV$1)</f>
        <v>0</v>
      </c>
      <c r="JW9" s="35">
        <f>COUNTIFS(Tickets!$S$2:$S$500,"False",Tickets!$E$2:$E$500,JW$1)</f>
        <v>3</v>
      </c>
      <c r="JX9" s="35">
        <f>COUNTIFS(Tickets!$S$2:$S$500,"False",Tickets!$E$2:$E$500,JX$1)</f>
        <v>1</v>
      </c>
      <c r="JY9" s="35">
        <f>COUNTIFS(Tickets!$S$2:$S$500,"False",Tickets!$E$2:$E$500,JY$1)</f>
        <v>1</v>
      </c>
      <c r="JZ9" s="35">
        <f>COUNTIFS(Tickets!$S$2:$S$500,"False",Tickets!$E$2:$E$500,JZ$1)</f>
        <v>1</v>
      </c>
      <c r="KA9" s="35">
        <f>COUNTIFS(Tickets!$S$2:$S$500,"False",Tickets!$E$2:$E$500,KA$1)</f>
        <v>2</v>
      </c>
      <c r="KB9" s="35">
        <f>COUNTIFS(Tickets!$S$2:$S$500,"False",Tickets!$E$2:$E$500,KB$1)</f>
        <v>3</v>
      </c>
      <c r="KC9" s="35">
        <f>COUNTIFS(Tickets!$S$2:$S$500,"False",Tickets!$E$2:$E$500,KC$1)</f>
        <v>0</v>
      </c>
      <c r="KD9" s="35">
        <f>COUNTIFS(Tickets!$S$2:$S$500,"False",Tickets!$E$2:$E$500,KD$1)</f>
        <v>3</v>
      </c>
      <c r="KE9" s="35">
        <f>COUNTIFS(Tickets!$S$2:$S$500,"False",Tickets!$E$2:$E$500,KE$1)</f>
        <v>1</v>
      </c>
      <c r="KF9" s="35">
        <f>COUNTIFS(Tickets!$S$2:$S$500,"False",Tickets!$E$2:$E$500,KF$1)</f>
        <v>2</v>
      </c>
      <c r="KG9" s="35">
        <f>COUNTIFS(Tickets!$S$2:$S$500,"False",Tickets!$E$2:$E$500,KG$1)</f>
        <v>0</v>
      </c>
      <c r="KH9" s="35">
        <f>COUNTIFS(Tickets!$S$2:$S$500,"False",Tickets!$E$2:$E$500,KH$1)</f>
        <v>1</v>
      </c>
      <c r="KI9" s="35">
        <f>COUNTIFS(Tickets!$S$2:$S$500,"False",Tickets!$E$2:$E$500,KI$1)</f>
        <v>0</v>
      </c>
      <c r="KJ9" s="35">
        <f>COUNTIFS(Tickets!$S$2:$S$500,"False",Tickets!$E$2:$E$500,KJ$1)</f>
        <v>2</v>
      </c>
      <c r="KK9" s="35">
        <f>COUNTIFS(Tickets!$S$2:$S$500,"False",Tickets!$E$2:$E$500,KK$1)</f>
        <v>0</v>
      </c>
      <c r="KL9" s="35">
        <f>COUNTIFS(Tickets!$S$2:$S$500,"False",Tickets!$E$2:$E$500,KL$1)</f>
        <v>0</v>
      </c>
      <c r="KM9" s="35">
        <f>COUNTIFS(Tickets!$S$2:$S$500,"False",Tickets!$E$2:$E$500,KM$1)</f>
        <v>3</v>
      </c>
      <c r="KN9" s="35">
        <f>COUNTIFS(Tickets!$S$2:$S$500,"False",Tickets!$E$2:$E$500,KN$1)</f>
        <v>1</v>
      </c>
      <c r="KO9" s="35">
        <f>COUNTIFS(Tickets!$S$2:$S$500,"False",Tickets!$E$2:$E$500,KO$1)</f>
        <v>1</v>
      </c>
      <c r="KP9" s="35">
        <f>COUNTIFS(Tickets!$S$2:$S$500,"False",Tickets!$E$2:$E$500,KP$1)</f>
        <v>0</v>
      </c>
      <c r="KQ9" s="35">
        <f>COUNTIFS(Tickets!$S$2:$S$500,"False",Tickets!$E$2:$E$500,KQ$1)</f>
        <v>2</v>
      </c>
      <c r="KR9" s="35">
        <f>COUNTIFS(Tickets!$S$2:$S$500,"False",Tickets!$E$2:$E$500,KR$1)</f>
        <v>1</v>
      </c>
      <c r="KS9" s="35">
        <f>COUNTIFS(Tickets!$S$2:$S$500,"False",Tickets!$E$2:$E$500,KS$1)</f>
        <v>2</v>
      </c>
      <c r="KT9" s="35">
        <f>COUNTIFS(Tickets!$S$2:$S$500,"False",Tickets!$E$2:$E$500,KT$1)</f>
        <v>0</v>
      </c>
      <c r="KU9" s="35">
        <f>COUNTIFS(Tickets!$S$2:$S$500,"False",Tickets!$E$2:$E$500,KU$1)</f>
        <v>1</v>
      </c>
      <c r="KV9" s="35">
        <f>COUNTIFS(Tickets!$S$2:$S$500,"False",Tickets!$E$2:$E$500,KV$1)</f>
        <v>0</v>
      </c>
      <c r="KW9" s="35">
        <f>COUNTIFS(Tickets!$S$2:$S$500,"False",Tickets!$E$2:$E$500,KW$1)</f>
        <v>3</v>
      </c>
      <c r="KX9" s="35">
        <f>COUNTIFS(Tickets!$S$2:$S$500,"False",Tickets!$E$2:$E$500,KX$1)</f>
        <v>1</v>
      </c>
      <c r="KY9" s="35">
        <f>COUNTIFS(Tickets!$S$2:$S$500,"False",Tickets!$E$2:$E$500,KY$1)</f>
        <v>3</v>
      </c>
      <c r="KZ9" s="35">
        <f>COUNTIFS(Tickets!$S$2:$S$500,"False",Tickets!$E$2:$E$500,KZ$1)</f>
        <v>1</v>
      </c>
      <c r="LA9" s="35">
        <f>COUNTIFS(Tickets!$S$2:$S$500,"False",Tickets!$E$2:$E$500,LA$1)</f>
        <v>0</v>
      </c>
      <c r="LB9" s="35">
        <f>COUNTIFS(Tickets!$S$2:$S$500,"False",Tickets!$E$2:$E$500,LB$1)</f>
        <v>0</v>
      </c>
      <c r="LC9" s="35">
        <f>COUNTIFS(Tickets!$S$2:$S$500,"False",Tickets!$E$2:$E$500,LC$1)</f>
        <v>1</v>
      </c>
      <c r="LD9" s="35">
        <f>COUNTIFS(Tickets!$S$2:$S$500,"False",Tickets!$E$2:$E$500,LD$1)</f>
        <v>1</v>
      </c>
      <c r="LE9" s="35">
        <f>COUNTIFS(Tickets!$S$2:$S$500,"False",Tickets!$E$2:$E$500,LE$1)</f>
        <v>0</v>
      </c>
      <c r="LF9" s="35">
        <f>COUNTIFS(Tickets!$S$2:$S$500,"False",Tickets!$E$2:$E$500,LF$1)</f>
        <v>0</v>
      </c>
      <c r="LG9" s="35">
        <f>COUNTIFS(Tickets!$S$2:$S$500,"False",Tickets!$E$2:$E$500,LG$1)</f>
        <v>0</v>
      </c>
      <c r="LH9" s="35">
        <f>COUNTIFS(Tickets!$S$2:$S$500,"False",Tickets!$E$2:$E$500,LH$1)</f>
        <v>1</v>
      </c>
      <c r="LI9" s="35">
        <f>COUNTIFS(Tickets!$S$2:$S$500,"False",Tickets!$E$2:$E$500,LI$1)</f>
        <v>0</v>
      </c>
      <c r="LJ9" s="35">
        <f>COUNTIFS(Tickets!$S$2:$S$500,"False",Tickets!$E$2:$E$500,LJ$1)</f>
        <v>3</v>
      </c>
      <c r="LK9" s="35">
        <f>COUNTIFS(Tickets!$S$2:$S$500,"False",Tickets!$E$2:$E$500,LK$1)</f>
        <v>1</v>
      </c>
      <c r="LL9" s="35">
        <f>COUNTIFS(Tickets!$S$2:$S$500,"False",Tickets!$E$2:$E$500,LL$1)</f>
        <v>2</v>
      </c>
      <c r="LM9" s="35">
        <f>COUNTIFS(Tickets!$S$2:$S$500,"False",Tickets!$E$2:$E$500,LM$1)</f>
        <v>1</v>
      </c>
      <c r="LN9" s="35">
        <f>COUNTIFS(Tickets!$S$2:$S$500,"False",Tickets!$E$2:$E$500,LN$1)</f>
        <v>2</v>
      </c>
      <c r="LO9" s="35">
        <f>COUNTIFS(Tickets!$S$2:$S$500,"False",Tickets!$E$2:$E$500,LO$1)</f>
        <v>3</v>
      </c>
      <c r="LP9" s="35">
        <f>COUNTIFS(Tickets!$S$2:$S$500,"False",Tickets!$E$2:$E$500,LP$1)</f>
        <v>5</v>
      </c>
      <c r="LQ9" s="35">
        <f>COUNTIFS(Tickets!$S$2:$S$500,"False",Tickets!$E$2:$E$500,LQ$1)</f>
        <v>2</v>
      </c>
      <c r="LR9" s="35">
        <f>COUNTIFS(Tickets!$S$2:$S$500,"False",Tickets!$E$2:$E$500,LR$1)</f>
        <v>1</v>
      </c>
      <c r="LS9" s="35">
        <f>COUNTIFS(Tickets!$S$2:$S$500,"False",Tickets!$E$2:$E$500,LS$1)</f>
        <v>0</v>
      </c>
      <c r="LT9" s="35">
        <f>COUNTIFS(Tickets!$S$2:$S$500,"False",Tickets!$E$2:$E$500,LT$1)</f>
        <v>0</v>
      </c>
      <c r="LU9" s="35">
        <f>COUNTIFS(Tickets!$S$2:$S$500,"False",Tickets!$E$2:$E$500,LU$1)</f>
        <v>1</v>
      </c>
      <c r="LV9" s="35">
        <f>COUNTIFS(Tickets!$S$2:$S$500,"False",Tickets!$E$2:$E$500,LV$1)</f>
        <v>0</v>
      </c>
      <c r="LW9" s="35">
        <f>COUNTIFS(Tickets!$S$2:$S$500,"False",Tickets!$E$2:$E$500,LW$1)</f>
        <v>3</v>
      </c>
      <c r="LX9" s="35">
        <f>COUNTIFS(Tickets!$S$2:$S$500,"False",Tickets!$E$2:$E$500,LX$1)</f>
        <v>3</v>
      </c>
      <c r="LY9" s="35">
        <f>COUNTIFS(Tickets!$S$2:$S$500,"False",Tickets!$E$2:$E$500,LY$1)</f>
        <v>2</v>
      </c>
      <c r="LZ9" s="35">
        <f>COUNTIFS(Tickets!$S$2:$S$500,"False",Tickets!$E$2:$E$500,LZ$1)</f>
        <v>2</v>
      </c>
      <c r="MA9" s="35">
        <f>COUNTIFS(Tickets!$S$2:$S$500,"False",Tickets!$E$2:$E$500,MA$1)</f>
        <v>1</v>
      </c>
      <c r="MB9" s="35">
        <f>COUNTIFS(Tickets!$S$2:$S$500,"False",Tickets!$E$2:$E$500,MB$1)</f>
        <v>0</v>
      </c>
      <c r="MC9" s="35">
        <f>COUNTIFS(Tickets!$S$2:$S$500,"False",Tickets!$E$2:$E$500,MC$1)</f>
        <v>1</v>
      </c>
      <c r="MD9" s="35">
        <f>COUNTIFS(Tickets!$S$2:$S$500,"False",Tickets!$E$2:$E$500,MD$1)</f>
        <v>2</v>
      </c>
      <c r="ME9" s="35">
        <f>COUNTIFS(Tickets!$S$2:$S$500,"False",Tickets!$E$2:$E$500,ME$1)</f>
        <v>1</v>
      </c>
      <c r="MF9" s="35">
        <f>COUNTIFS(Tickets!$S$2:$S$500,"False",Tickets!$E$2:$E$500,MF$1)</f>
        <v>3</v>
      </c>
      <c r="MG9" s="35">
        <f>COUNTIFS(Tickets!$S$2:$S$500,"False",Tickets!$E$2:$E$500,MG$1)</f>
        <v>1</v>
      </c>
      <c r="MH9" s="35">
        <f>COUNTIFS(Tickets!$S$2:$S$500,"False",Tickets!$E$2:$E$500,MH$1)</f>
        <v>2</v>
      </c>
      <c r="MI9" s="35">
        <f>COUNTIFS(Tickets!$S$2:$S$500,"False",Tickets!$E$2:$E$500,MI$1)</f>
        <v>5</v>
      </c>
      <c r="MJ9" s="35">
        <f>COUNTIFS(Tickets!$S$2:$S$500,"False",Tickets!$E$2:$E$500,MJ$1)</f>
        <v>2</v>
      </c>
      <c r="MK9" s="35">
        <f>COUNTIFS(Tickets!$S$2:$S$500,"False",Tickets!$E$2:$E$500,MK$1)</f>
        <v>1</v>
      </c>
      <c r="ML9" s="35">
        <f>COUNTIFS(Tickets!$S$2:$S$500,"False",Tickets!$E$2:$E$500,ML$1)</f>
        <v>1</v>
      </c>
      <c r="MM9" s="35">
        <f>COUNTIFS(Tickets!$S$2:$S$500,"False",Tickets!$E$2:$E$500,MM$1)</f>
        <v>3</v>
      </c>
      <c r="MN9" s="35">
        <f>COUNTIFS(Tickets!$S$2:$S$500,"False",Tickets!$E$2:$E$500,MN$1)</f>
        <v>1</v>
      </c>
      <c r="MO9" s="35">
        <f>COUNTIFS(Tickets!$S$2:$S$500,"False",Tickets!$E$2:$E$500,MO$1)</f>
        <v>3</v>
      </c>
      <c r="MP9" s="35">
        <f>COUNTIFS(Tickets!$S$2:$S$500,"False",Tickets!$E$2:$E$500,MP$1)</f>
        <v>2</v>
      </c>
      <c r="MQ9" s="35">
        <f>COUNTIFS(Tickets!$S$2:$S$500,"False",Tickets!$E$2:$E$500,MQ$1)</f>
        <v>0</v>
      </c>
      <c r="MR9" s="35">
        <f>COUNTIFS(Tickets!$S$2:$S$500,"False",Tickets!$E$2:$E$500,MR$1)</f>
        <v>1</v>
      </c>
      <c r="MS9" s="35">
        <f>COUNTIFS(Tickets!$S$2:$S$500,"False",Tickets!$E$2:$E$500,MS$1)</f>
        <v>2</v>
      </c>
      <c r="MT9" s="36">
        <f>COUNTIFS(Tickets!$S$2:$S$500,"False",Tickets!$E$2:$E$500,MT$1)</f>
        <v>2</v>
      </c>
    </row>
  </sheetData>
  <mergeCells count="5">
    <mergeCell ref="AM2:BQ2"/>
    <mergeCell ref="BR2:HO2"/>
    <mergeCell ref="HP2:MT2"/>
    <mergeCell ref="B2:F2"/>
    <mergeCell ref="G2:AL2"/>
  </mergeCells>
  <phoneticPr fontId="22" type="noConversion"/>
  <conditionalFormatting sqref="G4:MT4">
    <cfRule type="colorScale" priority="372">
      <colorScale>
        <cfvo type="min"/>
        <cfvo type="percentile" val="50"/>
        <cfvo type="max"/>
        <color rgb="FF63BE7B"/>
        <color rgb="FFFFEB84"/>
        <color rgb="FFF8696B"/>
      </colorScale>
    </cfRule>
  </conditionalFormatting>
  <conditionalFormatting sqref="G7:MT8">
    <cfRule type="colorScale" priority="373">
      <colorScale>
        <cfvo type="min"/>
        <cfvo type="percentile" val="50"/>
        <cfvo type="max"/>
        <color rgb="FF63BE7B"/>
        <color rgb="FFFFEB84"/>
        <color rgb="FFF8696B"/>
      </colorScale>
    </cfRule>
  </conditionalFormatting>
  <conditionalFormatting sqref="G9:MT9">
    <cfRule type="colorScale" priority="374">
      <colorScale>
        <cfvo type="min"/>
        <cfvo type="percentile" val="50"/>
        <cfvo type="max"/>
        <color rgb="FF63BE7B"/>
        <color rgb="FFFFEB84"/>
        <color rgb="FFF8696B"/>
      </colorScale>
    </cfRule>
  </conditionalFormatting>
  <conditionalFormatting sqref="G5:MT5">
    <cfRule type="colorScale" priority="376">
      <colorScale>
        <cfvo type="min"/>
        <cfvo type="percentile" val="50"/>
        <cfvo type="max"/>
        <color rgb="FF63BE7B"/>
        <color rgb="FFFFEB84"/>
        <color rgb="FFF8696B"/>
      </colorScale>
    </cfRule>
  </conditionalFormatting>
  <conditionalFormatting sqref="G6:MT6">
    <cfRule type="colorScale" priority="1">
      <colorScale>
        <cfvo type="min"/>
        <cfvo type="percentile" val="50"/>
        <cfvo type="max"/>
        <color rgb="FFF8696B"/>
        <color rgb="FFFFEB84"/>
        <color rgb="FF63BE7B"/>
      </colorScale>
    </cfRule>
  </conditionalFormatting>
  <conditionalFormatting sqref="B4:F9">
    <cfRule type="colorScale" priority="377">
      <colorScale>
        <cfvo type="min"/>
        <cfvo type="percentile" val="50"/>
        <cfvo type="max"/>
        <color rgb="FF63BE7B"/>
        <color rgb="FFFFEB84"/>
        <color rgb="FFF8696B"/>
      </colorScale>
    </cfRule>
  </conditionalFormatting>
  <pageMargins left="0.7" right="0.7" top="0.75" bottom="0.75" header="0.3" footer="0.3"/>
  <pageSetup orientation="portrait" r:id="rId1"/>
  <ignoredErrors>
    <ignoredError sqref="B8:F8"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AB371-56B5-421F-8AED-51D861D3BD35}">
  <sheetPr codeName="Sheet6">
    <pageSetUpPr autoPageBreaks="0"/>
  </sheetPr>
  <dimension ref="B1:D13"/>
  <sheetViews>
    <sheetView showGridLines="0" zoomScaleNormal="100" workbookViewId="0">
      <selection activeCell="C2" sqref="C2"/>
    </sheetView>
  </sheetViews>
  <sheetFormatPr defaultRowHeight="15" outlineLevelCol="1" x14ac:dyDescent="0.25"/>
  <cols>
    <col min="1" max="1" width="1.85546875" customWidth="1"/>
    <col min="2" max="2" width="5.7109375" customWidth="1" outlineLevel="1"/>
    <col min="3" max="3" width="35.140625" customWidth="1"/>
    <col min="4" max="4" width="179.7109375" style="129" customWidth="1"/>
  </cols>
  <sheetData>
    <row r="1" spans="2:4" ht="9" customHeight="1" thickBot="1" x14ac:dyDescent="0.3"/>
    <row r="2" spans="2:4" ht="15.75" x14ac:dyDescent="0.25">
      <c r="C2" s="11" t="s">
        <v>208</v>
      </c>
      <c r="D2" s="130"/>
    </row>
    <row r="3" spans="2:4" ht="7.9" customHeight="1" x14ac:dyDescent="0.25">
      <c r="C3" s="12"/>
      <c r="D3" s="131"/>
    </row>
    <row r="4" spans="2:4" x14ac:dyDescent="0.25">
      <c r="C4" s="13" t="s">
        <v>207</v>
      </c>
      <c r="D4" s="132" t="s">
        <v>424</v>
      </c>
    </row>
    <row r="5" spans="2:4" x14ac:dyDescent="0.25">
      <c r="B5" t="s">
        <v>110</v>
      </c>
      <c r="C5" s="14" t="s">
        <v>111</v>
      </c>
      <c r="D5" s="133" t="s">
        <v>112</v>
      </c>
    </row>
    <row r="6" spans="2:4" x14ac:dyDescent="0.25">
      <c r="B6" s="22">
        <v>1</v>
      </c>
      <c r="C6" s="7" t="s">
        <v>0</v>
      </c>
      <c r="D6" s="105" t="str">
        <f>IFERROR(INDEX(Tickets!$C$2:$C$500,MATCH($D$4,Tickets!$A$2:$A$500,0)),"")</f>
        <v>luctus tincidunt nulla mollis molestie lorem quisque ut erat curabitur gravida nisi at</v>
      </c>
    </row>
    <row r="7" spans="2:4" ht="105" x14ac:dyDescent="0.25">
      <c r="B7" s="22">
        <v>2</v>
      </c>
      <c r="C7" s="7" t="s">
        <v>2</v>
      </c>
      <c r="D7" s="105" t="str">
        <f>IFERROR(INDEX(Tickets!$F$2:$F$500,MATCH($D$4,Tickets!$A$2:$A$500,0)),"")</f>
        <v>morbi vestibulum velit id pretium iaculis diam erat fermentum justo nec condimentum neque sapien placerat ante nulla justo aliquam quis turpis eget elit sodales scelerisque mauris sit amet eros suspendisse accumsan tortor quis turpis sed ante vivamus tortor duis mattis egestas metus aenean fermentum donec ut mauris eget massa tempor convallis nulla neque libero convallis eget eleifend luctus ultricies eu nibh quisque id justo sit amet sapien dignissim vestibulum vestibulum ante ipsum primis in faucibus orci luctus et ultrices posuere cubilia curae nulla dapibus dolor vel est donec odio justo sollicitudin ut suscipit a feugiat et eros vestibulum ac est lacinia nisi venenatis tristique fusce congue diam id ornare imperdiet sapien urna pretium nisl ut volutpat sapien arcu sed augue aliquam erat volutpat in congue etiam justo etiam pretium iaculis justo in hac habitasse platea dictumst etiam faucibus cursus urna ut tellus nulla ut erat id mauris vulputate elementum nullam varius nulla facilisi cras non velit nec nisi vulputate nonummy maecenas tincidunt lacus at velit vivamus vel nulla eget eros elementum pellentesque quisque porta volutpat erat quisque erat eros viverra eget congue eget semper rutrum nulla nunc purus phasellus in felis</v>
      </c>
    </row>
    <row r="8" spans="2:4" x14ac:dyDescent="0.25">
      <c r="B8" s="22">
        <v>3</v>
      </c>
      <c r="C8" s="7" t="s">
        <v>3</v>
      </c>
      <c r="D8" s="105" t="str">
        <f>IFERROR(INDEX(Tickets!$H$2:$H$500,MATCH($D$4,Tickets!$A$2:$A$500,0)),"")</f>
        <v>morbi sem mauris laoreet ut rhoncus aliquet pulvinar sed nisl nunc rhoncus dui vel sem sed sagittis nam congue risus semper porta volutpat quam pede</v>
      </c>
    </row>
    <row r="9" spans="2:4" x14ac:dyDescent="0.25">
      <c r="B9" s="22">
        <v>4</v>
      </c>
      <c r="C9" s="7" t="s">
        <v>2575</v>
      </c>
      <c r="D9" s="105" t="str">
        <f>IFERROR(INDEX(Tickets!$I$2:$I$500,MATCH($D$4,Tickets!$A$2:$A$500,0)),"")</f>
        <v>ADM-L-8366</v>
      </c>
    </row>
    <row r="10" spans="2:4" x14ac:dyDescent="0.25">
      <c r="B10" s="22">
        <v>5</v>
      </c>
      <c r="C10" s="89" t="s">
        <v>203</v>
      </c>
      <c r="D10" s="105" t="str">
        <f>IFERROR(INDEX(Tickets!$J$2:$J$500,MATCH($D$4,Tickets!$A$2:$A$500,0)),"")</f>
        <v>lliccardo4m</v>
      </c>
    </row>
    <row r="11" spans="2:4" x14ac:dyDescent="0.25">
      <c r="B11" s="22">
        <v>6</v>
      </c>
      <c r="C11" s="7" t="s">
        <v>209</v>
      </c>
      <c r="D11" s="105" t="str">
        <f>IFERROR(INDEX(Tickets!$B$2:$B$500,MATCH($D$4,Tickets!$A$2:$A$500,0)),"")</f>
        <v>fmaile5z@mlb.com</v>
      </c>
    </row>
    <row r="12" spans="2:4" x14ac:dyDescent="0.25">
      <c r="B12" s="22">
        <v>7</v>
      </c>
      <c r="C12" s="7" t="s">
        <v>1</v>
      </c>
      <c r="D12" s="106">
        <f>IFERROR(INDEX(Tickets!$D$2:$D$500,MATCH($D$4,Tickets!$A$2:$A$500,0)),"")</f>
        <v>43913.03943287037</v>
      </c>
    </row>
    <row r="13" spans="2:4" x14ac:dyDescent="0.25">
      <c r="B13" s="22">
        <v>8</v>
      </c>
      <c r="C13" s="7" t="s">
        <v>210</v>
      </c>
      <c r="D13" s="105" t="str">
        <f>IFERROR(INDEX(Tickets!$G$2:$G$500,MATCH($D$4,Tickets!$A$2:$A$500,0)),"")</f>
        <v>Email</v>
      </c>
    </row>
  </sheetData>
  <pageMargins left="0.7" right="0.7" top="0.75" bottom="0.75" header="0.3" footer="0.3"/>
  <pageSetup orientation="portrait" r:id="rId1"/>
  <ignoredErrors>
    <ignoredError sqref="D7:D10 D11:D13"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S500"/>
  <sheetViews>
    <sheetView zoomScale="80" zoomScaleNormal="80" workbookViewId="0">
      <pane xSplit="2" ySplit="1" topLeftCell="F2" activePane="bottomRight" state="frozen"/>
      <selection pane="topRight" activeCell="C1" sqref="C1"/>
      <selection pane="bottomLeft" activeCell="A2" sqref="A2"/>
      <selection pane="bottomRight" activeCell="C2" sqref="C2"/>
    </sheetView>
  </sheetViews>
  <sheetFormatPr defaultColWidth="9.140625" defaultRowHeight="14.45" customHeight="1" outlineLevelCol="1" x14ac:dyDescent="0.25"/>
  <cols>
    <col min="1" max="1" width="16" bestFit="1" customWidth="1"/>
    <col min="2" max="2" width="51.7109375" customWidth="1"/>
    <col min="3" max="3" width="51.7109375" customWidth="1" outlineLevel="1"/>
    <col min="4" max="4" width="17.42578125" style="88" customWidth="1" outlineLevel="1"/>
    <col min="5" max="5" width="17.42578125" style="96" customWidth="1" outlineLevel="1"/>
    <col min="6" max="6" width="35" customWidth="1" outlineLevel="1"/>
    <col min="7" max="7" width="13.85546875" customWidth="1" outlineLevel="1"/>
    <col min="8" max="8" width="66.5703125" customWidth="1" outlineLevel="1"/>
    <col min="9" max="9" width="13.85546875" style="18" bestFit="1" customWidth="1"/>
    <col min="10" max="10" width="22" customWidth="1"/>
    <col min="11" max="11" width="11.42578125" customWidth="1"/>
    <col min="12" max="12" width="11.42578125" style="18" customWidth="1"/>
    <col min="13" max="15" width="11.42578125" customWidth="1"/>
    <col min="16" max="16" width="11.42578125" style="18" customWidth="1"/>
    <col min="17" max="17" width="12.42578125" style="18" bestFit="1" customWidth="1"/>
    <col min="18" max="18" width="11.42578125" customWidth="1"/>
    <col min="19" max="19" width="11.42578125" style="18" customWidth="1"/>
  </cols>
  <sheetData>
    <row r="1" spans="1:19" s="4" customFormat="1" ht="319.5" customHeight="1" x14ac:dyDescent="0.25">
      <c r="A1" s="19" t="s">
        <v>201</v>
      </c>
      <c r="B1" s="19" t="s">
        <v>209</v>
      </c>
      <c r="C1" s="19" t="s">
        <v>0</v>
      </c>
      <c r="D1" s="87" t="s">
        <v>1</v>
      </c>
      <c r="E1" s="21" t="s">
        <v>146</v>
      </c>
      <c r="F1" s="20" t="s">
        <v>2</v>
      </c>
      <c r="G1" s="19" t="s">
        <v>202</v>
      </c>
      <c r="H1" s="19" t="s">
        <v>3</v>
      </c>
      <c r="I1" s="19" t="s">
        <v>2575</v>
      </c>
      <c r="J1" s="19" t="s">
        <v>203</v>
      </c>
      <c r="K1" s="24" t="s">
        <v>204</v>
      </c>
      <c r="L1" s="24" t="s">
        <v>205</v>
      </c>
      <c r="M1" s="25" t="s">
        <v>206</v>
      </c>
      <c r="N1" s="27" t="s">
        <v>2574</v>
      </c>
      <c r="O1" s="26" t="s">
        <v>2572</v>
      </c>
      <c r="P1" s="57" t="s">
        <v>6808</v>
      </c>
      <c r="Q1" s="57" t="s">
        <v>6809</v>
      </c>
      <c r="R1" s="28" t="s">
        <v>6810</v>
      </c>
      <c r="S1" s="28" t="s">
        <v>7059</v>
      </c>
    </row>
    <row r="2" spans="1:19" s="2" customFormat="1" ht="15" x14ac:dyDescent="0.25">
      <c r="A2" s="18" t="s">
        <v>424</v>
      </c>
      <c r="B2" s="18" t="s">
        <v>901</v>
      </c>
      <c r="C2" s="18" t="s">
        <v>1361</v>
      </c>
      <c r="D2" s="29">
        <v>43913.03943287037</v>
      </c>
      <c r="E2" s="96">
        <f>DATE(YEAR(D2),MONTH(D2),DAY(D2))</f>
        <v>43913</v>
      </c>
      <c r="F2" s="18" t="s">
        <v>1849</v>
      </c>
      <c r="G2" s="90" t="s">
        <v>5</v>
      </c>
      <c r="H2" s="18" t="s">
        <v>2314</v>
      </c>
      <c r="I2" s="18" t="s">
        <v>2749</v>
      </c>
      <c r="J2" s="18" t="s">
        <v>2567</v>
      </c>
      <c r="K2" s="6" t="str">
        <f t="shared" ref="K2:K65" si="0">IFERROR(
IF(OR(
SUMPRODUCT(--ISNUMBER(SEARCH("sed sit",$C2)))&gt;0,
SUMPRODUCT(--ISNUMBER(SEARCH("nisl elit",$C2)))&gt;0,
SUMPRODUCT(--ISNUMBER(SEARCH("condimentum",$C2)))&gt;0),"Yes","No"),"")</f>
        <v>No</v>
      </c>
      <c r="L2" s="6" t="str">
        <f t="shared" ref="L2:L65" si="1">IFERROR(
IF(OR(
SUMPRODUCT(--ISNUMBER(SEARCH("sed sit",$F2)))&gt;0,
SUMPRODUCT(--ISNUMBER(SEARCH("nisl elit",$F2)))&gt;0,
SUMPRODUCT(--ISNUMBER(SEARCH("condimentum",$F2)))&gt;0),"Yes","No"),"")</f>
        <v>Yes</v>
      </c>
      <c r="M2" s="6" t="str">
        <f t="shared" ref="M2:M65" si="2">IFERROR(
IF(OR(K2=
"Yes",L2=
"Yes"),"Yes","No"),"")</f>
        <v>Yes</v>
      </c>
      <c r="N2" s="6" t="str">
        <f t="shared" ref="N2:N65" si="3">IFERROR(
IF(SUMPRODUCT(--ISNUMBER(SEARCH("augue",$F2))),"Yes","No"),"")</f>
        <v>Yes</v>
      </c>
      <c r="O2" s="23" t="str">
        <f t="shared" ref="O2:O65" si="4">IF(ISNUMBER(SEARCH("habitasse",$F2)),"habitasse",
IF(ISNUMBER(SEARCH("congue",$F2)),"congue",
IF(ISNUMBER(SEARCH("pede",$F2,)),"pede",
IF(ISNUMBER(SEARCH("feugiat",$F2)),"feugiat",
IF(ISNUMBER(SEARCH("tempus",$F2)),"tempus",
IF(ISNUMBER(SEARCH("magnis",$F2)),"magnis",
IF(ISNUMBER(SEARCH("pellentesque",$F2)),"pellentesque",
IF(ISNUMBER(SEARCH("ultrices",$F2)),"ultrices",
"None"))))))))</f>
        <v>habitasse</v>
      </c>
      <c r="P2" s="6" t="b">
        <f>COUNTIF('Seat deployment CHG TKTs'!$B2:$B3440,I2)&gt;0</f>
        <v>0</v>
      </c>
      <c r="Q2" s="6" t="str">
        <f>IFERROR(INDEX('Seat deployment CHG TKTs'!$A$2:$A$3440,MATCH(I2,'Seat deployment CHG TKTs'!$B$2:$B$3440,0)),"No CHG TKT")</f>
        <v>No CHG TKT</v>
      </c>
      <c r="R2" s="6" t="b">
        <f>ISBLANK(#REF!)</f>
        <v>0</v>
      </c>
      <c r="S2" s="6" t="b">
        <f t="shared" ref="S2:S65" si="5">ISBLANK(A2)</f>
        <v>0</v>
      </c>
    </row>
    <row r="3" spans="1:19" ht="14.45" customHeight="1" x14ac:dyDescent="0.25">
      <c r="A3" t="s">
        <v>332</v>
      </c>
      <c r="B3" s="18" t="s">
        <v>813</v>
      </c>
      <c r="C3" s="18" t="s">
        <v>1267</v>
      </c>
      <c r="D3" s="29">
        <v>43915.55097222222</v>
      </c>
      <c r="E3" s="96">
        <f t="shared" ref="E3:E66" si="6">DATE(YEAR(D3),MONTH(D3),DAY(D3))</f>
        <v>43915</v>
      </c>
      <c r="F3" s="18" t="s">
        <v>1755</v>
      </c>
      <c r="G3" s="7" t="s">
        <v>4</v>
      </c>
      <c r="H3" s="18" t="s">
        <v>2238</v>
      </c>
      <c r="I3" s="18" t="s">
        <v>2943</v>
      </c>
      <c r="J3" s="18" t="s">
        <v>2566</v>
      </c>
      <c r="K3" s="6" t="str">
        <f t="shared" si="0"/>
        <v>No</v>
      </c>
      <c r="L3" s="6" t="str">
        <f t="shared" si="1"/>
        <v>Yes</v>
      </c>
      <c r="M3" s="6" t="str">
        <f t="shared" si="2"/>
        <v>Yes</v>
      </c>
      <c r="N3" s="6" t="str">
        <f t="shared" si="3"/>
        <v>Yes</v>
      </c>
      <c r="O3" s="23" t="str">
        <f t="shared" si="4"/>
        <v>habitasse</v>
      </c>
      <c r="P3" s="6" t="b">
        <f>COUNTIF('Seat deployment CHG TKTs'!$B3:$B3440,I3)&gt;0</f>
        <v>0</v>
      </c>
      <c r="Q3" s="6" t="str">
        <f>IFERROR(INDEX('Seat deployment CHG TKTs'!$A$2:$A$3440,MATCH(I3,'Seat deployment CHG TKTs'!$B$2:$B$3440,0)),"No CHG TKT")</f>
        <v>No CHG TKT</v>
      </c>
      <c r="R3" s="6" t="b">
        <f>ISBLANK(#REF!)</f>
        <v>0</v>
      </c>
      <c r="S3" s="6" t="b">
        <f t="shared" si="5"/>
        <v>0</v>
      </c>
    </row>
    <row r="4" spans="1:19" ht="14.45" customHeight="1" x14ac:dyDescent="0.25">
      <c r="A4" t="s">
        <v>215</v>
      </c>
      <c r="B4" s="18" t="s">
        <v>709</v>
      </c>
      <c r="C4" s="18" t="s">
        <v>1150</v>
      </c>
      <c r="D4" s="29">
        <v>43915.655798611115</v>
      </c>
      <c r="E4" s="96">
        <f t="shared" si="6"/>
        <v>43915</v>
      </c>
      <c r="F4" s="18" t="s">
        <v>1638</v>
      </c>
      <c r="G4" s="7" t="s">
        <v>4</v>
      </c>
      <c r="H4" s="18" t="s">
        <v>2135</v>
      </c>
      <c r="I4" s="18" t="s">
        <v>2576</v>
      </c>
      <c r="J4" s="18" t="s">
        <v>2561</v>
      </c>
      <c r="K4" s="6" t="str">
        <f t="shared" si="0"/>
        <v>No</v>
      </c>
      <c r="L4" s="6" t="str">
        <f t="shared" si="1"/>
        <v>Yes</v>
      </c>
      <c r="M4" s="6" t="str">
        <f t="shared" si="2"/>
        <v>Yes</v>
      </c>
      <c r="N4" s="6" t="str">
        <f t="shared" si="3"/>
        <v>Yes</v>
      </c>
      <c r="O4" s="23" t="str">
        <f t="shared" si="4"/>
        <v>habitasse</v>
      </c>
      <c r="P4" s="6" t="b">
        <f>COUNTIF('Seat deployment CHG TKTs'!$B4:$B3440,I4)&gt;0</f>
        <v>1</v>
      </c>
      <c r="Q4" s="6" t="str">
        <f>IFERROR(INDEX('Seat deployment CHG TKTs'!$A$2:$A$3440,MATCH(I4,'Seat deployment CHG TKTs'!$B$2:$B$3440,0)),"No CHG TKT")</f>
        <v>CHG0009983</v>
      </c>
      <c r="R4" s="6" t="b">
        <f>ISBLANK(#REF!)</f>
        <v>0</v>
      </c>
      <c r="S4" s="6" t="b">
        <f t="shared" si="5"/>
        <v>0</v>
      </c>
    </row>
    <row r="5" spans="1:19" ht="14.45" customHeight="1" x14ac:dyDescent="0.25">
      <c r="A5" t="s">
        <v>705</v>
      </c>
      <c r="B5" s="18" t="s">
        <v>1146</v>
      </c>
      <c r="C5" s="18" t="s">
        <v>1633</v>
      </c>
      <c r="D5" s="29">
        <v>43916.216909722221</v>
      </c>
      <c r="E5" s="96">
        <f t="shared" si="6"/>
        <v>43916</v>
      </c>
      <c r="F5" s="18" t="s">
        <v>2130</v>
      </c>
      <c r="G5" s="90" t="s">
        <v>2132</v>
      </c>
      <c r="H5" s="18" t="s">
        <v>2560</v>
      </c>
      <c r="I5" s="18" t="s">
        <v>2605</v>
      </c>
      <c r="J5" s="18" t="s">
        <v>2571</v>
      </c>
      <c r="K5" s="6" t="str">
        <f t="shared" si="0"/>
        <v>No</v>
      </c>
      <c r="L5" s="6" t="str">
        <f t="shared" si="1"/>
        <v>Yes</v>
      </c>
      <c r="M5" s="6" t="str">
        <f t="shared" si="2"/>
        <v>Yes</v>
      </c>
      <c r="N5" s="6" t="str">
        <f t="shared" si="3"/>
        <v>Yes</v>
      </c>
      <c r="O5" s="23" t="str">
        <f t="shared" si="4"/>
        <v>habitasse</v>
      </c>
      <c r="P5" s="6" t="b">
        <f>COUNTIF('Seat deployment CHG TKTs'!$B5:$B3440,I5)&gt;0</f>
        <v>1</v>
      </c>
      <c r="Q5" s="6" t="str">
        <f>IFERROR(INDEX('Seat deployment CHG TKTs'!$A$2:$A$3440,MATCH(I5,'Seat deployment CHG TKTs'!$B$2:$B$3440,0)),"No CHG TKT")</f>
        <v>CHG0004104</v>
      </c>
      <c r="R5" s="6" t="b">
        <f>ISBLANK(#REF!)</f>
        <v>0</v>
      </c>
      <c r="S5" s="6" t="b">
        <f t="shared" si="5"/>
        <v>0</v>
      </c>
    </row>
    <row r="6" spans="1:19" ht="14.45" customHeight="1" x14ac:dyDescent="0.25">
      <c r="A6" t="s">
        <v>645</v>
      </c>
      <c r="B6" s="18" t="s">
        <v>1091</v>
      </c>
      <c r="C6" s="18" t="s">
        <v>1575</v>
      </c>
      <c r="D6" s="29">
        <v>43917.456203703703</v>
      </c>
      <c r="E6" s="96">
        <f t="shared" si="6"/>
        <v>43917</v>
      </c>
      <c r="F6" s="18" t="s">
        <v>2069</v>
      </c>
      <c r="G6" s="90" t="s">
        <v>2132</v>
      </c>
      <c r="H6" s="18" t="s">
        <v>2506</v>
      </c>
      <c r="I6" s="18" t="s">
        <v>3003</v>
      </c>
      <c r="J6" s="18" t="s">
        <v>2570</v>
      </c>
      <c r="K6" s="6" t="str">
        <f t="shared" si="0"/>
        <v>No</v>
      </c>
      <c r="L6" s="6" t="str">
        <f t="shared" si="1"/>
        <v>Yes</v>
      </c>
      <c r="M6" s="6" t="str">
        <f t="shared" si="2"/>
        <v>Yes</v>
      </c>
      <c r="N6" s="6" t="str">
        <f t="shared" si="3"/>
        <v>Yes</v>
      </c>
      <c r="O6" s="23" t="str">
        <f t="shared" si="4"/>
        <v>habitasse</v>
      </c>
      <c r="P6" s="6" t="b">
        <f>COUNTIF('Seat deployment CHG TKTs'!$B6:$B3440,I6)&gt;0</f>
        <v>0</v>
      </c>
      <c r="Q6" s="6" t="str">
        <f>IFERROR(INDEX('Seat deployment CHG TKTs'!$A$2:$A$3440,MATCH(I6,'Seat deployment CHG TKTs'!$B$2:$B$3440,0)),"No CHG TKT")</f>
        <v>No CHG TKT</v>
      </c>
      <c r="R6" s="6" t="b">
        <f>ISBLANK(#REF!)</f>
        <v>0</v>
      </c>
      <c r="S6" s="6" t="b">
        <f t="shared" si="5"/>
        <v>0</v>
      </c>
    </row>
    <row r="7" spans="1:19" ht="14.45" customHeight="1" x14ac:dyDescent="0.25">
      <c r="A7" t="s">
        <v>656</v>
      </c>
      <c r="B7" s="18" t="s">
        <v>874</v>
      </c>
      <c r="C7" s="18" t="s">
        <v>1586</v>
      </c>
      <c r="D7" s="29">
        <v>43917.626620370371</v>
      </c>
      <c r="E7" s="96">
        <f t="shared" si="6"/>
        <v>43917</v>
      </c>
      <c r="F7" s="18" t="s">
        <v>2080</v>
      </c>
      <c r="G7" s="90" t="s">
        <v>2132</v>
      </c>
      <c r="H7" s="18" t="s">
        <v>2516</v>
      </c>
      <c r="I7" s="18" t="s">
        <v>2614</v>
      </c>
      <c r="J7" s="18" t="s">
        <v>2570</v>
      </c>
      <c r="K7" s="6" t="str">
        <f t="shared" si="0"/>
        <v>No</v>
      </c>
      <c r="L7" s="6" t="str">
        <f t="shared" si="1"/>
        <v>Yes</v>
      </c>
      <c r="M7" s="6" t="str">
        <f t="shared" si="2"/>
        <v>Yes</v>
      </c>
      <c r="N7" s="6" t="str">
        <f t="shared" si="3"/>
        <v>Yes</v>
      </c>
      <c r="O7" s="23" t="str">
        <f t="shared" si="4"/>
        <v>habitasse</v>
      </c>
      <c r="P7" s="6" t="b">
        <f>COUNTIF('Seat deployment CHG TKTs'!$B7:$B3440,I7)&gt;0</f>
        <v>1</v>
      </c>
      <c r="Q7" s="6" t="str">
        <f>IFERROR(INDEX('Seat deployment CHG TKTs'!$A$2:$A$3440,MATCH(I7,'Seat deployment CHG TKTs'!$B$2:$B$3440,0)),"No CHG TKT")</f>
        <v>CHG0003690</v>
      </c>
      <c r="R7" s="6" t="b">
        <f>ISBLANK(#REF!)</f>
        <v>0</v>
      </c>
      <c r="S7" s="6" t="b">
        <f t="shared" si="5"/>
        <v>0</v>
      </c>
    </row>
    <row r="8" spans="1:19" ht="14.45" customHeight="1" x14ac:dyDescent="0.25">
      <c r="A8" t="s">
        <v>699</v>
      </c>
      <c r="B8" s="18" t="s">
        <v>1140</v>
      </c>
      <c r="C8" s="18" t="s">
        <v>1628</v>
      </c>
      <c r="D8" s="29">
        <v>43918.066562499997</v>
      </c>
      <c r="E8" s="96">
        <f t="shared" si="6"/>
        <v>43918</v>
      </c>
      <c r="F8" s="18" t="s">
        <v>2124</v>
      </c>
      <c r="G8" s="90" t="s">
        <v>2132</v>
      </c>
      <c r="H8" s="18" t="s">
        <v>2556</v>
      </c>
      <c r="I8" s="18" t="s">
        <v>2763</v>
      </c>
      <c r="J8" s="18" t="s">
        <v>2571</v>
      </c>
      <c r="K8" s="6" t="str">
        <f t="shared" si="0"/>
        <v>No</v>
      </c>
      <c r="L8" s="6" t="str">
        <f t="shared" si="1"/>
        <v>Yes</v>
      </c>
      <c r="M8" s="6" t="str">
        <f t="shared" si="2"/>
        <v>Yes</v>
      </c>
      <c r="N8" s="6" t="str">
        <f t="shared" si="3"/>
        <v>Yes</v>
      </c>
      <c r="O8" s="23" t="str">
        <f t="shared" si="4"/>
        <v>habitasse</v>
      </c>
      <c r="P8" s="6" t="b">
        <f>COUNTIF('Seat deployment CHG TKTs'!$B8:$B3440,I8)&gt;0</f>
        <v>0</v>
      </c>
      <c r="Q8" s="6" t="str">
        <f>IFERROR(INDEX('Seat deployment CHG TKTs'!$A$2:$A$3440,MATCH(I8,'Seat deployment CHG TKTs'!$B$2:$B$3440,0)),"No CHG TKT")</f>
        <v>No CHG TKT</v>
      </c>
      <c r="R8" s="6" t="b">
        <f>ISBLANK(#REF!)</f>
        <v>0</v>
      </c>
      <c r="S8" s="6" t="b">
        <f t="shared" si="5"/>
        <v>0</v>
      </c>
    </row>
    <row r="9" spans="1:19" ht="14.45" customHeight="1" x14ac:dyDescent="0.25">
      <c r="A9" t="s">
        <v>508</v>
      </c>
      <c r="B9" s="18" t="s">
        <v>973</v>
      </c>
      <c r="C9" s="18" t="s">
        <v>1443</v>
      </c>
      <c r="D9" s="29">
        <v>43918.189212962963</v>
      </c>
      <c r="E9" s="96">
        <f t="shared" si="6"/>
        <v>43918</v>
      </c>
      <c r="F9" s="18" t="s">
        <v>1933</v>
      </c>
      <c r="G9" s="90" t="s">
        <v>2131</v>
      </c>
      <c r="H9" s="18" t="s">
        <v>2385</v>
      </c>
      <c r="I9" s="18" t="s">
        <v>2923</v>
      </c>
      <c r="J9" s="18" t="s">
        <v>2568</v>
      </c>
      <c r="K9" s="6" t="str">
        <f t="shared" si="0"/>
        <v>No</v>
      </c>
      <c r="L9" s="6" t="str">
        <f t="shared" si="1"/>
        <v>No</v>
      </c>
      <c r="M9" s="6" t="str">
        <f t="shared" si="2"/>
        <v>No</v>
      </c>
      <c r="N9" s="6" t="str">
        <f t="shared" si="3"/>
        <v>Yes</v>
      </c>
      <c r="O9" s="23" t="str">
        <f t="shared" si="4"/>
        <v>congue</v>
      </c>
      <c r="P9" s="6" t="b">
        <f>COUNTIF('Seat deployment CHG TKTs'!$B9:$B3440,I9)&gt;0</f>
        <v>0</v>
      </c>
      <c r="Q9" s="6" t="str">
        <f>IFERROR(INDEX('Seat deployment CHG TKTs'!$A$2:$A$3440,MATCH(I9,'Seat deployment CHG TKTs'!$B$2:$B$3440,0)),"No CHG TKT")</f>
        <v>No CHG TKT</v>
      </c>
      <c r="R9" s="6" t="b">
        <f>ISBLANK(#REF!)</f>
        <v>0</v>
      </c>
      <c r="S9" s="6" t="b">
        <f t="shared" si="5"/>
        <v>0</v>
      </c>
    </row>
    <row r="10" spans="1:19" ht="14.45" customHeight="1" x14ac:dyDescent="0.25">
      <c r="A10" t="s">
        <v>229</v>
      </c>
      <c r="B10" s="18" t="s">
        <v>722</v>
      </c>
      <c r="C10" s="18" t="s">
        <v>1164</v>
      </c>
      <c r="D10" s="29">
        <v>43921.4215625</v>
      </c>
      <c r="E10" s="96">
        <f t="shared" si="6"/>
        <v>43921</v>
      </c>
      <c r="F10" s="18" t="s">
        <v>1652</v>
      </c>
      <c r="G10" s="7" t="s">
        <v>4</v>
      </c>
      <c r="H10" s="18" t="s">
        <v>2147</v>
      </c>
      <c r="I10" s="18" t="s">
        <v>2881</v>
      </c>
      <c r="J10" s="18" t="s">
        <v>2561</v>
      </c>
      <c r="K10" s="6" t="str">
        <f t="shared" si="0"/>
        <v>No</v>
      </c>
      <c r="L10" s="6" t="str">
        <f t="shared" si="1"/>
        <v>Yes</v>
      </c>
      <c r="M10" s="6" t="str">
        <f t="shared" si="2"/>
        <v>Yes</v>
      </c>
      <c r="N10" s="6" t="str">
        <f t="shared" si="3"/>
        <v>Yes</v>
      </c>
      <c r="O10" s="23" t="str">
        <f t="shared" si="4"/>
        <v>habitasse</v>
      </c>
      <c r="P10" s="6" t="b">
        <f>COUNTIF('Seat deployment CHG TKTs'!$B10:$B3440,I10)&gt;0</f>
        <v>0</v>
      </c>
      <c r="Q10" s="6" t="str">
        <f>IFERROR(INDEX('Seat deployment CHG TKTs'!$A$2:$A$3440,MATCH(I10,'Seat deployment CHG TKTs'!$B$2:$B$3440,0)),"No CHG TKT")</f>
        <v>No CHG TKT</v>
      </c>
      <c r="R10" s="6" t="b">
        <f>ISBLANK(#REF!)</f>
        <v>0</v>
      </c>
      <c r="S10" s="6" t="b">
        <f t="shared" si="5"/>
        <v>0</v>
      </c>
    </row>
    <row r="11" spans="1:19" ht="14.45" customHeight="1" x14ac:dyDescent="0.25">
      <c r="A11" t="s">
        <v>224</v>
      </c>
      <c r="B11" s="18" t="s">
        <v>718</v>
      </c>
      <c r="C11" s="18" t="s">
        <v>1159</v>
      </c>
      <c r="D11" s="29">
        <v>43922.005671296298</v>
      </c>
      <c r="E11" s="96">
        <f t="shared" si="6"/>
        <v>43922</v>
      </c>
      <c r="F11" s="18" t="s">
        <v>1647</v>
      </c>
      <c r="G11" s="7" t="s">
        <v>4</v>
      </c>
      <c r="H11" s="18" t="s">
        <v>2143</v>
      </c>
      <c r="I11" s="18" t="s">
        <v>2734</v>
      </c>
      <c r="J11" s="18" t="s">
        <v>2561</v>
      </c>
      <c r="K11" s="6" t="str">
        <f t="shared" si="0"/>
        <v>No</v>
      </c>
      <c r="L11" s="6" t="str">
        <f t="shared" si="1"/>
        <v>Yes</v>
      </c>
      <c r="M11" s="6" t="str">
        <f t="shared" si="2"/>
        <v>Yes</v>
      </c>
      <c r="N11" s="6" t="str">
        <f t="shared" si="3"/>
        <v>Yes</v>
      </c>
      <c r="O11" s="23" t="str">
        <f t="shared" si="4"/>
        <v>congue</v>
      </c>
      <c r="P11" s="6" t="b">
        <f>COUNTIF('Seat deployment CHG TKTs'!$B11:$B3440,I11)&gt;0</f>
        <v>0</v>
      </c>
      <c r="Q11" s="6" t="str">
        <f>IFERROR(INDEX('Seat deployment CHG TKTs'!$A$2:$A$3440,MATCH(I11,'Seat deployment CHG TKTs'!$B$2:$B$3440,0)),"No CHG TKT")</f>
        <v>No CHG TKT</v>
      </c>
      <c r="R11" s="6" t="b">
        <f>ISBLANK(#REF!)</f>
        <v>0</v>
      </c>
      <c r="S11" s="6" t="b">
        <f t="shared" si="5"/>
        <v>0</v>
      </c>
    </row>
    <row r="12" spans="1:19" ht="14.45" customHeight="1" x14ac:dyDescent="0.25">
      <c r="A12" t="s">
        <v>234</v>
      </c>
      <c r="B12" s="18" t="s">
        <v>727</v>
      </c>
      <c r="C12" s="18" t="s">
        <v>1169</v>
      </c>
      <c r="D12" s="29">
        <v>43922.609097222223</v>
      </c>
      <c r="E12" s="96">
        <f t="shared" si="6"/>
        <v>43922</v>
      </c>
      <c r="F12" s="18" t="s">
        <v>1657</v>
      </c>
      <c r="G12" s="7" t="s">
        <v>4</v>
      </c>
      <c r="H12" s="18" t="s">
        <v>2152</v>
      </c>
      <c r="I12" s="18" t="s">
        <v>2718</v>
      </c>
      <c r="J12" s="18" t="s">
        <v>2562</v>
      </c>
      <c r="K12" s="6" t="str">
        <f t="shared" si="0"/>
        <v>No</v>
      </c>
      <c r="L12" s="6" t="str">
        <f t="shared" si="1"/>
        <v>No</v>
      </c>
      <c r="M12" s="6" t="str">
        <f t="shared" si="2"/>
        <v>No</v>
      </c>
      <c r="N12" s="6" t="str">
        <f t="shared" si="3"/>
        <v>Yes</v>
      </c>
      <c r="O12" s="23" t="str">
        <f t="shared" si="4"/>
        <v>habitasse</v>
      </c>
      <c r="P12" s="6" t="b">
        <f>COUNTIF('Seat deployment CHG TKTs'!$B12:$B3440,I12)&gt;0</f>
        <v>0</v>
      </c>
      <c r="Q12" s="6" t="str">
        <f>IFERROR(INDEX('Seat deployment CHG TKTs'!$A$2:$A$3440,MATCH(I12,'Seat deployment CHG TKTs'!$B$2:$B$3440,0)),"No CHG TKT")</f>
        <v>No CHG TKT</v>
      </c>
      <c r="R12" s="6" t="b">
        <f>ISBLANK(#REF!)</f>
        <v>0</v>
      </c>
      <c r="S12" s="6" t="b">
        <f t="shared" si="5"/>
        <v>0</v>
      </c>
    </row>
    <row r="13" spans="1:19" ht="14.45" customHeight="1" x14ac:dyDescent="0.25">
      <c r="A13" t="s">
        <v>523</v>
      </c>
      <c r="B13" s="18" t="s">
        <v>987</v>
      </c>
      <c r="C13" s="18" t="s">
        <v>1458</v>
      </c>
      <c r="D13" s="29">
        <v>43923.689189814817</v>
      </c>
      <c r="E13" s="96">
        <f t="shared" si="6"/>
        <v>43923</v>
      </c>
      <c r="F13" s="18" t="s">
        <v>1948</v>
      </c>
      <c r="G13" s="90" t="s">
        <v>2131</v>
      </c>
      <c r="H13" s="18" t="s">
        <v>2400</v>
      </c>
      <c r="I13" s="18" t="s">
        <v>3008</v>
      </c>
      <c r="J13" s="18" t="s">
        <v>2568</v>
      </c>
      <c r="K13" s="6" t="str">
        <f t="shared" si="0"/>
        <v>No</v>
      </c>
      <c r="L13" s="6" t="str">
        <f t="shared" si="1"/>
        <v>Yes</v>
      </c>
      <c r="M13" s="6" t="str">
        <f t="shared" si="2"/>
        <v>Yes</v>
      </c>
      <c r="N13" s="6" t="str">
        <f t="shared" si="3"/>
        <v>Yes</v>
      </c>
      <c r="O13" s="23" t="str">
        <f t="shared" si="4"/>
        <v>congue</v>
      </c>
      <c r="P13" s="6" t="b">
        <f>COUNTIF('Seat deployment CHG TKTs'!$B13:$B3440,I13)&gt;0</f>
        <v>0</v>
      </c>
      <c r="Q13" s="6" t="str">
        <f>IFERROR(INDEX('Seat deployment CHG TKTs'!$A$2:$A$3440,MATCH(I13,'Seat deployment CHG TKTs'!$B$2:$B$3440,0)),"No CHG TKT")</f>
        <v>No CHG TKT</v>
      </c>
      <c r="R13" s="6" t="b">
        <f>ISBLANK(#REF!)</f>
        <v>0</v>
      </c>
      <c r="S13" s="6" t="b">
        <f t="shared" si="5"/>
        <v>0</v>
      </c>
    </row>
    <row r="14" spans="1:19" ht="14.45" customHeight="1" x14ac:dyDescent="0.25">
      <c r="A14" t="s">
        <v>677</v>
      </c>
      <c r="B14" s="18" t="s">
        <v>1120</v>
      </c>
      <c r="C14" s="18" t="s">
        <v>1605</v>
      </c>
      <c r="D14" s="29">
        <v>43924.979525462964</v>
      </c>
      <c r="E14" s="96">
        <f t="shared" si="6"/>
        <v>43924</v>
      </c>
      <c r="F14" s="18" t="s">
        <v>2101</v>
      </c>
      <c r="G14" s="90" t="s">
        <v>2132</v>
      </c>
      <c r="H14" s="18" t="s">
        <v>2535</v>
      </c>
      <c r="I14" s="18" t="s">
        <v>2879</v>
      </c>
      <c r="J14" s="18" t="s">
        <v>2571</v>
      </c>
      <c r="K14" s="6" t="str">
        <f t="shared" si="0"/>
        <v>No</v>
      </c>
      <c r="L14" s="6" t="str">
        <f t="shared" si="1"/>
        <v>No</v>
      </c>
      <c r="M14" s="6" t="str">
        <f t="shared" si="2"/>
        <v>No</v>
      </c>
      <c r="N14" s="6" t="str">
        <f t="shared" si="3"/>
        <v>Yes</v>
      </c>
      <c r="O14" s="23" t="str">
        <f t="shared" si="4"/>
        <v>habitasse</v>
      </c>
      <c r="P14" s="6" t="b">
        <f>COUNTIF('Seat deployment CHG TKTs'!$B14:$B3440,I14)&gt;0</f>
        <v>0</v>
      </c>
      <c r="Q14" s="6" t="str">
        <f>IFERROR(INDEX('Seat deployment CHG TKTs'!$A$2:$A$3440,MATCH(I14,'Seat deployment CHG TKTs'!$B$2:$B$3440,0)),"No CHG TKT")</f>
        <v>No CHG TKT</v>
      </c>
      <c r="R14" s="6" t="b">
        <f>ISBLANK(#REF!)</f>
        <v>0</v>
      </c>
      <c r="S14" s="6" t="b">
        <f t="shared" si="5"/>
        <v>0</v>
      </c>
    </row>
    <row r="15" spans="1:19" ht="14.45" customHeight="1" x14ac:dyDescent="0.25">
      <c r="A15" t="s">
        <v>397</v>
      </c>
      <c r="B15" s="18" t="s">
        <v>874</v>
      </c>
      <c r="C15" s="18" t="s">
        <v>1333</v>
      </c>
      <c r="D15" s="29">
        <v>43925.672638888886</v>
      </c>
      <c r="E15" s="96">
        <f t="shared" si="6"/>
        <v>43925</v>
      </c>
      <c r="F15" s="18" t="s">
        <v>1773</v>
      </c>
      <c r="G15" s="90" t="s">
        <v>5</v>
      </c>
      <c r="H15" s="18" t="s">
        <v>1634</v>
      </c>
      <c r="I15" s="18" t="s">
        <v>2615</v>
      </c>
      <c r="J15" s="18" t="s">
        <v>2567</v>
      </c>
      <c r="K15" s="6" t="str">
        <f t="shared" si="0"/>
        <v>No</v>
      </c>
      <c r="L15" s="6" t="str">
        <f t="shared" si="1"/>
        <v>Yes</v>
      </c>
      <c r="M15" s="6" t="str">
        <f t="shared" si="2"/>
        <v>Yes</v>
      </c>
      <c r="N15" s="6" t="str">
        <f t="shared" si="3"/>
        <v>Yes</v>
      </c>
      <c r="O15" s="23" t="str">
        <f t="shared" si="4"/>
        <v>habitasse</v>
      </c>
      <c r="P15" s="6" t="b">
        <f>COUNTIF('Seat deployment CHG TKTs'!$B15:$B3440,I15)&gt;0</f>
        <v>1</v>
      </c>
      <c r="Q15" s="6" t="str">
        <f>IFERROR(INDEX('Seat deployment CHG TKTs'!$A$2:$A$3440,MATCH(I15,'Seat deployment CHG TKTs'!$B$2:$B$3440,0)),"No CHG TKT")</f>
        <v>CHG0006593</v>
      </c>
      <c r="R15" s="6" t="b">
        <f>ISBLANK(#REF!)</f>
        <v>0</v>
      </c>
      <c r="S15" s="6" t="b">
        <f t="shared" si="5"/>
        <v>0</v>
      </c>
    </row>
    <row r="16" spans="1:19" ht="14.45" customHeight="1" x14ac:dyDescent="0.25">
      <c r="A16" t="s">
        <v>486</v>
      </c>
      <c r="B16" s="18" t="s">
        <v>954</v>
      </c>
      <c r="C16" s="18" t="s">
        <v>1422</v>
      </c>
      <c r="D16" s="29">
        <v>43925.994629629633</v>
      </c>
      <c r="E16" s="96">
        <f t="shared" si="6"/>
        <v>43925</v>
      </c>
      <c r="F16" s="18" t="s">
        <v>1911</v>
      </c>
      <c r="G16" s="90" t="s">
        <v>2131</v>
      </c>
      <c r="H16" s="18" t="s">
        <v>2366</v>
      </c>
      <c r="I16" s="18" t="s">
        <v>2829</v>
      </c>
      <c r="J16" s="18" t="s">
        <v>2568</v>
      </c>
      <c r="K16" s="6" t="str">
        <f t="shared" si="0"/>
        <v>No</v>
      </c>
      <c r="L16" s="6" t="str">
        <f t="shared" si="1"/>
        <v>Yes</v>
      </c>
      <c r="M16" s="6" t="str">
        <f t="shared" si="2"/>
        <v>Yes</v>
      </c>
      <c r="N16" s="6" t="str">
        <f t="shared" si="3"/>
        <v>Yes</v>
      </c>
      <c r="O16" s="23" t="str">
        <f t="shared" si="4"/>
        <v>habitasse</v>
      </c>
      <c r="P16" s="6" t="b">
        <f>COUNTIF('Seat deployment CHG TKTs'!$B16:$B3440,I16)&gt;0</f>
        <v>0</v>
      </c>
      <c r="Q16" s="6" t="str">
        <f>IFERROR(INDEX('Seat deployment CHG TKTs'!$A$2:$A$3440,MATCH(I16,'Seat deployment CHG TKTs'!$B$2:$B$3440,0)),"No CHG TKT")</f>
        <v>No CHG TKT</v>
      </c>
      <c r="R16" s="6" t="b">
        <f>ISBLANK(#REF!)</f>
        <v>0</v>
      </c>
      <c r="S16" s="6" t="b">
        <f t="shared" si="5"/>
        <v>0</v>
      </c>
    </row>
    <row r="17" spans="1:19" ht="14.45" customHeight="1" x14ac:dyDescent="0.25">
      <c r="A17" t="s">
        <v>561</v>
      </c>
      <c r="B17" s="18" t="s">
        <v>1019</v>
      </c>
      <c r="C17" s="18" t="s">
        <v>1496</v>
      </c>
      <c r="D17" s="29">
        <v>43926.599606481483</v>
      </c>
      <c r="E17" s="96">
        <f t="shared" si="6"/>
        <v>43926</v>
      </c>
      <c r="F17" s="18" t="s">
        <v>1985</v>
      </c>
      <c r="G17" s="90" t="s">
        <v>2132</v>
      </c>
      <c r="H17" s="18" t="s">
        <v>2431</v>
      </c>
      <c r="I17" s="18" t="s">
        <v>2912</v>
      </c>
      <c r="J17" s="18" t="s">
        <v>2569</v>
      </c>
      <c r="K17" s="6" t="str">
        <f t="shared" si="0"/>
        <v>No</v>
      </c>
      <c r="L17" s="6" t="str">
        <f t="shared" si="1"/>
        <v>No</v>
      </c>
      <c r="M17" s="6" t="str">
        <f t="shared" si="2"/>
        <v>No</v>
      </c>
      <c r="N17" s="6" t="str">
        <f t="shared" si="3"/>
        <v>Yes</v>
      </c>
      <c r="O17" s="23" t="str">
        <f t="shared" si="4"/>
        <v>habitasse</v>
      </c>
      <c r="P17" s="6" t="b">
        <f>COUNTIF('Seat deployment CHG TKTs'!$B17:$B3440,I17)&gt;0</f>
        <v>0</v>
      </c>
      <c r="Q17" s="6" t="str">
        <f>IFERROR(INDEX('Seat deployment CHG TKTs'!$A$2:$A$3440,MATCH(I17,'Seat deployment CHG TKTs'!$B$2:$B$3440,0)),"No CHG TKT")</f>
        <v>No CHG TKT</v>
      </c>
      <c r="R17" s="6" t="b">
        <f>ISBLANK(#REF!)</f>
        <v>0</v>
      </c>
      <c r="S17" s="6" t="b">
        <f t="shared" si="5"/>
        <v>0</v>
      </c>
    </row>
    <row r="18" spans="1:19" ht="14.45" customHeight="1" x14ac:dyDescent="0.25">
      <c r="A18" t="s">
        <v>423</v>
      </c>
      <c r="B18" s="18" t="s">
        <v>900</v>
      </c>
      <c r="C18" s="18" t="s">
        <v>1360</v>
      </c>
      <c r="D18" s="29">
        <v>43927.703090277777</v>
      </c>
      <c r="E18" s="96">
        <f t="shared" si="6"/>
        <v>43927</v>
      </c>
      <c r="F18" s="18" t="s">
        <v>1848</v>
      </c>
      <c r="G18" s="90" t="s">
        <v>5</v>
      </c>
      <c r="H18" s="18" t="s">
        <v>2313</v>
      </c>
      <c r="I18" s="18" t="s">
        <v>2613</v>
      </c>
      <c r="J18" s="18" t="s">
        <v>2567</v>
      </c>
      <c r="K18" s="6" t="str">
        <f t="shared" si="0"/>
        <v>No</v>
      </c>
      <c r="L18" s="6" t="str">
        <f t="shared" si="1"/>
        <v>Yes</v>
      </c>
      <c r="M18" s="6" t="str">
        <f t="shared" si="2"/>
        <v>Yes</v>
      </c>
      <c r="N18" s="6" t="str">
        <f t="shared" si="3"/>
        <v>Yes</v>
      </c>
      <c r="O18" s="23" t="str">
        <f t="shared" si="4"/>
        <v>habitasse</v>
      </c>
      <c r="P18" s="6" t="b">
        <f>COUNTIF('Seat deployment CHG TKTs'!$B18:$B3440,I18)&gt;0</f>
        <v>1</v>
      </c>
      <c r="Q18" s="6" t="str">
        <f>IFERROR(INDEX('Seat deployment CHG TKTs'!$A$2:$A$3440,MATCH(I18,'Seat deployment CHG TKTs'!$B$2:$B$3440,0)),"No CHG TKT")</f>
        <v>CHG0008427</v>
      </c>
      <c r="R18" s="6" t="b">
        <f>ISBLANK(#REF!)</f>
        <v>0</v>
      </c>
      <c r="S18" s="6" t="b">
        <f t="shared" si="5"/>
        <v>0</v>
      </c>
    </row>
    <row r="19" spans="1:19" ht="14.45" customHeight="1" x14ac:dyDescent="0.25">
      <c r="A19" t="s">
        <v>682</v>
      </c>
      <c r="B19" s="18" t="s">
        <v>1125</v>
      </c>
      <c r="C19" s="18" t="s">
        <v>1610</v>
      </c>
      <c r="D19" s="29">
        <v>43928.806979166664</v>
      </c>
      <c r="E19" s="96">
        <f t="shared" si="6"/>
        <v>43928</v>
      </c>
      <c r="F19" s="18" t="s">
        <v>2106</v>
      </c>
      <c r="G19" s="90" t="s">
        <v>2132</v>
      </c>
      <c r="H19" s="18" t="s">
        <v>2538</v>
      </c>
      <c r="I19" s="18" t="s">
        <v>2977</v>
      </c>
      <c r="J19" s="18" t="s">
        <v>2571</v>
      </c>
      <c r="K19" s="6" t="str">
        <f t="shared" si="0"/>
        <v>No</v>
      </c>
      <c r="L19" s="6" t="str">
        <f t="shared" si="1"/>
        <v>Yes</v>
      </c>
      <c r="M19" s="6" t="str">
        <f t="shared" si="2"/>
        <v>Yes</v>
      </c>
      <c r="N19" s="6" t="str">
        <f t="shared" si="3"/>
        <v>Yes</v>
      </c>
      <c r="O19" s="23" t="str">
        <f t="shared" si="4"/>
        <v>habitasse</v>
      </c>
      <c r="P19" s="6" t="b">
        <f>COUNTIF('Seat deployment CHG TKTs'!$B19:$B3440,I19)&gt;0</f>
        <v>0</v>
      </c>
      <c r="Q19" s="6" t="str">
        <f>IFERROR(INDEX('Seat deployment CHG TKTs'!$A$2:$A$3440,MATCH(I19,'Seat deployment CHG TKTs'!$B$2:$B$3440,0)),"No CHG TKT")</f>
        <v>No CHG TKT</v>
      </c>
      <c r="R19" s="6" t="b">
        <f>ISBLANK(#REF!)</f>
        <v>0</v>
      </c>
      <c r="S19" s="6" t="b">
        <f t="shared" si="5"/>
        <v>0</v>
      </c>
    </row>
    <row r="20" spans="1:19" ht="14.45" customHeight="1" x14ac:dyDescent="0.25">
      <c r="A20" t="s">
        <v>600</v>
      </c>
      <c r="B20" s="18" t="s">
        <v>1054</v>
      </c>
      <c r="C20" s="18" t="s">
        <v>1532</v>
      </c>
      <c r="D20" s="29">
        <v>43928.878252314818</v>
      </c>
      <c r="E20" s="96">
        <f t="shared" si="6"/>
        <v>43928</v>
      </c>
      <c r="F20" s="18" t="s">
        <v>2024</v>
      </c>
      <c r="G20" s="90" t="s">
        <v>2132</v>
      </c>
      <c r="H20" s="18" t="s">
        <v>2464</v>
      </c>
      <c r="I20" s="18" t="s">
        <v>2589</v>
      </c>
      <c r="J20" s="18" t="s">
        <v>2569</v>
      </c>
      <c r="K20" s="6" t="str">
        <f t="shared" si="0"/>
        <v>No</v>
      </c>
      <c r="L20" s="6" t="str">
        <f t="shared" si="1"/>
        <v>Yes</v>
      </c>
      <c r="M20" s="6" t="str">
        <f t="shared" si="2"/>
        <v>Yes</v>
      </c>
      <c r="N20" s="6" t="str">
        <f t="shared" si="3"/>
        <v>Yes</v>
      </c>
      <c r="O20" s="23" t="str">
        <f t="shared" si="4"/>
        <v>habitasse</v>
      </c>
      <c r="P20" s="6" t="b">
        <f>COUNTIF('Seat deployment CHG TKTs'!$B20:$B3440,I20)&gt;0</f>
        <v>0</v>
      </c>
      <c r="Q20" s="6" t="str">
        <f>IFERROR(INDEX('Seat deployment CHG TKTs'!$A$2:$A$3440,MATCH(I20,'Seat deployment CHG TKTs'!$B$2:$B$3440,0)),"No CHG TKT")</f>
        <v>CHG0009692</v>
      </c>
      <c r="R20" s="6" t="b">
        <f>ISBLANK(#REF!)</f>
        <v>0</v>
      </c>
      <c r="S20" s="6" t="b">
        <f t="shared" si="5"/>
        <v>0</v>
      </c>
    </row>
    <row r="21" spans="1:19" ht="14.45" customHeight="1" x14ac:dyDescent="0.25">
      <c r="A21" t="s">
        <v>372</v>
      </c>
      <c r="B21" s="18" t="s">
        <v>849</v>
      </c>
      <c r="C21" s="18" t="s">
        <v>1308</v>
      </c>
      <c r="D21" s="29">
        <v>43929.247453703705</v>
      </c>
      <c r="E21" s="96">
        <f t="shared" si="6"/>
        <v>43929</v>
      </c>
      <c r="F21" s="18" t="s">
        <v>1796</v>
      </c>
      <c r="G21" s="90" t="s">
        <v>5</v>
      </c>
      <c r="H21" s="18" t="s">
        <v>2272</v>
      </c>
      <c r="I21" s="18" t="s">
        <v>2644</v>
      </c>
      <c r="J21" s="18" t="s">
        <v>2566</v>
      </c>
      <c r="K21" s="6" t="str">
        <f t="shared" si="0"/>
        <v>No</v>
      </c>
      <c r="L21" s="6" t="str">
        <f t="shared" si="1"/>
        <v>Yes</v>
      </c>
      <c r="M21" s="6" t="str">
        <f t="shared" si="2"/>
        <v>Yes</v>
      </c>
      <c r="N21" s="6" t="str">
        <f t="shared" si="3"/>
        <v>Yes</v>
      </c>
      <c r="O21" s="23" t="str">
        <f t="shared" si="4"/>
        <v>habitasse</v>
      </c>
      <c r="P21" s="6" t="b">
        <f>COUNTIF('Seat deployment CHG TKTs'!$B21:$B3440,I21)&gt;0</f>
        <v>0</v>
      </c>
      <c r="Q21" s="6" t="str">
        <f>IFERROR(INDEX('Seat deployment CHG TKTs'!$A$2:$A$3440,MATCH(I21,'Seat deployment CHG TKTs'!$B$2:$B$3440,0)),"No CHG TKT")</f>
        <v>No CHG TKT</v>
      </c>
      <c r="R21" s="6" t="b">
        <f>ISBLANK(#REF!)</f>
        <v>0</v>
      </c>
      <c r="S21" s="6" t="b">
        <f t="shared" si="5"/>
        <v>0</v>
      </c>
    </row>
    <row r="22" spans="1:19" ht="14.45" customHeight="1" x14ac:dyDescent="0.25">
      <c r="A22" t="s">
        <v>370</v>
      </c>
      <c r="B22" s="18" t="s">
        <v>848</v>
      </c>
      <c r="C22" s="18" t="s">
        <v>1306</v>
      </c>
      <c r="D22" s="29">
        <v>43930.410173611112</v>
      </c>
      <c r="E22" s="96">
        <f t="shared" si="6"/>
        <v>43930</v>
      </c>
      <c r="F22" s="18" t="s">
        <v>1794</v>
      </c>
      <c r="G22" s="7" t="s">
        <v>4</v>
      </c>
      <c r="H22" s="18" t="s">
        <v>2270</v>
      </c>
      <c r="I22" s="18" t="s">
        <v>2956</v>
      </c>
      <c r="J22" s="18" t="s">
        <v>2566</v>
      </c>
      <c r="K22" s="6" t="str">
        <f t="shared" si="0"/>
        <v>No</v>
      </c>
      <c r="L22" s="6" t="str">
        <f t="shared" si="1"/>
        <v>Yes</v>
      </c>
      <c r="M22" s="6" t="str">
        <f t="shared" si="2"/>
        <v>Yes</v>
      </c>
      <c r="N22" s="6" t="str">
        <f t="shared" si="3"/>
        <v>Yes</v>
      </c>
      <c r="O22" s="23" t="str">
        <f t="shared" si="4"/>
        <v>habitasse</v>
      </c>
      <c r="P22" s="6" t="b">
        <f>COUNTIF('Seat deployment CHG TKTs'!$B22:$B3440,I22)&gt;0</f>
        <v>0</v>
      </c>
      <c r="Q22" s="6" t="str">
        <f>IFERROR(INDEX('Seat deployment CHG TKTs'!$A$2:$A$3440,MATCH(I22,'Seat deployment CHG TKTs'!$B$2:$B$3440,0)),"No CHG TKT")</f>
        <v>No CHG TKT</v>
      </c>
      <c r="R22" s="6" t="b">
        <f>ISBLANK(#REF!)</f>
        <v>0</v>
      </c>
      <c r="S22" s="6" t="b">
        <f t="shared" si="5"/>
        <v>0</v>
      </c>
    </row>
    <row r="23" spans="1:19" ht="14.45" customHeight="1" x14ac:dyDescent="0.25">
      <c r="A23" t="s">
        <v>655</v>
      </c>
      <c r="B23" s="18" t="s">
        <v>1101</v>
      </c>
      <c r="C23" s="18" t="s">
        <v>1585</v>
      </c>
      <c r="D23" s="29">
        <v>43931.53979166667</v>
      </c>
      <c r="E23" s="96">
        <f t="shared" si="6"/>
        <v>43931</v>
      </c>
      <c r="F23" s="18" t="s">
        <v>2079</v>
      </c>
      <c r="G23" s="90" t="s">
        <v>2132</v>
      </c>
      <c r="H23" s="18" t="s">
        <v>1453</v>
      </c>
      <c r="I23" s="18" t="s">
        <v>2996</v>
      </c>
      <c r="J23" s="18" t="s">
        <v>2570</v>
      </c>
      <c r="K23" s="6" t="str">
        <f t="shared" si="0"/>
        <v>No</v>
      </c>
      <c r="L23" s="6" t="str">
        <f t="shared" si="1"/>
        <v>Yes</v>
      </c>
      <c r="M23" s="6" t="str">
        <f t="shared" si="2"/>
        <v>Yes</v>
      </c>
      <c r="N23" s="6" t="str">
        <f t="shared" si="3"/>
        <v>Yes</v>
      </c>
      <c r="O23" s="23" t="str">
        <f t="shared" si="4"/>
        <v>congue</v>
      </c>
      <c r="P23" s="6" t="b">
        <f>COUNTIF('Seat deployment CHG TKTs'!$B23:$B3440,I23)&gt;0</f>
        <v>0</v>
      </c>
      <c r="Q23" s="6" t="str">
        <f>IFERROR(INDEX('Seat deployment CHG TKTs'!$A$2:$A$3440,MATCH(I23,'Seat deployment CHG TKTs'!$B$2:$B$3440,0)),"No CHG TKT")</f>
        <v>No CHG TKT</v>
      </c>
      <c r="R23" s="6" t="b">
        <f>ISBLANK(#REF!)</f>
        <v>0</v>
      </c>
      <c r="S23" s="6" t="b">
        <f t="shared" si="5"/>
        <v>0</v>
      </c>
    </row>
    <row r="24" spans="1:19" ht="14.45" customHeight="1" x14ac:dyDescent="0.25">
      <c r="A24" t="s">
        <v>613</v>
      </c>
      <c r="B24" s="18" t="s">
        <v>1063</v>
      </c>
      <c r="C24" s="18" t="s">
        <v>1544</v>
      </c>
      <c r="D24" s="29">
        <v>43931.813379629632</v>
      </c>
      <c r="E24" s="96">
        <f t="shared" si="6"/>
        <v>43931</v>
      </c>
      <c r="F24" s="18" t="s">
        <v>2037</v>
      </c>
      <c r="G24" s="90" t="s">
        <v>2132</v>
      </c>
      <c r="H24" s="18" t="s">
        <v>2477</v>
      </c>
      <c r="I24" s="18" t="s">
        <v>2934</v>
      </c>
      <c r="J24" s="18" t="s">
        <v>2570</v>
      </c>
      <c r="K24" s="6" t="str">
        <f t="shared" si="0"/>
        <v>No</v>
      </c>
      <c r="L24" s="6" t="str">
        <f t="shared" si="1"/>
        <v>Yes</v>
      </c>
      <c r="M24" s="6" t="str">
        <f t="shared" si="2"/>
        <v>Yes</v>
      </c>
      <c r="N24" s="6" t="str">
        <f t="shared" si="3"/>
        <v>Yes</v>
      </c>
      <c r="O24" s="23" t="str">
        <f t="shared" si="4"/>
        <v>habitasse</v>
      </c>
      <c r="P24" s="6" t="b">
        <f>COUNTIF('Seat deployment CHG TKTs'!$B24:$B3440,I24)&gt;0</f>
        <v>0</v>
      </c>
      <c r="Q24" s="6" t="str">
        <f>IFERROR(INDEX('Seat deployment CHG TKTs'!$A$2:$A$3440,MATCH(I24,'Seat deployment CHG TKTs'!$B$2:$B$3440,0)),"No CHG TKT")</f>
        <v>No CHG TKT</v>
      </c>
      <c r="R24" s="6" t="b">
        <f>ISBLANK(#REF!)</f>
        <v>0</v>
      </c>
      <c r="S24" s="6" t="b">
        <f t="shared" si="5"/>
        <v>0</v>
      </c>
    </row>
    <row r="25" spans="1:19" ht="14.45" customHeight="1" x14ac:dyDescent="0.25">
      <c r="A25" t="s">
        <v>274</v>
      </c>
      <c r="B25" s="18" t="s">
        <v>866</v>
      </c>
      <c r="C25" s="18" t="s">
        <v>1325</v>
      </c>
      <c r="D25" s="29">
        <v>43932.01363425926</v>
      </c>
      <c r="E25" s="96">
        <f t="shared" si="6"/>
        <v>43932</v>
      </c>
      <c r="F25" s="18" t="s">
        <v>1814</v>
      </c>
      <c r="G25" s="90" t="s">
        <v>5</v>
      </c>
      <c r="H25" s="18" t="s">
        <v>2284</v>
      </c>
      <c r="I25" s="18" t="s">
        <v>2783</v>
      </c>
      <c r="J25" s="18" t="s">
        <v>2567</v>
      </c>
      <c r="K25" s="6" t="str">
        <f t="shared" si="0"/>
        <v>No</v>
      </c>
      <c r="L25" s="6" t="str">
        <f t="shared" si="1"/>
        <v>Yes</v>
      </c>
      <c r="M25" s="6" t="str">
        <f t="shared" si="2"/>
        <v>Yes</v>
      </c>
      <c r="N25" s="6" t="str">
        <f t="shared" si="3"/>
        <v>Yes</v>
      </c>
      <c r="O25" s="23" t="str">
        <f t="shared" si="4"/>
        <v>habitasse</v>
      </c>
      <c r="P25" s="6" t="b">
        <f>COUNTIF('Seat deployment CHG TKTs'!$B25:$B3440,I25)&gt;0</f>
        <v>0</v>
      </c>
      <c r="Q25" s="6" t="str">
        <f>IFERROR(INDEX('Seat deployment CHG TKTs'!$A$2:$A$3440,MATCH(I25,'Seat deployment CHG TKTs'!$B$2:$B$3440,0)),"No CHG TKT")</f>
        <v>No CHG TKT</v>
      </c>
      <c r="R25" s="6" t="b">
        <f>ISBLANK(#REF!)</f>
        <v>0</v>
      </c>
      <c r="S25" s="6" t="b">
        <f t="shared" si="5"/>
        <v>0</v>
      </c>
    </row>
    <row r="26" spans="1:19" ht="14.45" customHeight="1" x14ac:dyDescent="0.25">
      <c r="A26" t="s">
        <v>367</v>
      </c>
      <c r="B26" s="18" t="s">
        <v>846</v>
      </c>
      <c r="C26" s="18" t="s">
        <v>1303</v>
      </c>
      <c r="D26" s="29">
        <v>43932.104467592595</v>
      </c>
      <c r="E26" s="96">
        <f t="shared" si="6"/>
        <v>43932</v>
      </c>
      <c r="F26" s="18" t="s">
        <v>1791</v>
      </c>
      <c r="G26" s="7" t="s">
        <v>4</v>
      </c>
      <c r="H26" s="18" t="s">
        <v>2267</v>
      </c>
      <c r="I26" s="18" t="s">
        <v>2907</v>
      </c>
      <c r="J26" s="18" t="s">
        <v>2566</v>
      </c>
      <c r="K26" s="6" t="str">
        <f t="shared" si="0"/>
        <v>No</v>
      </c>
      <c r="L26" s="6" t="str">
        <f t="shared" si="1"/>
        <v>No</v>
      </c>
      <c r="M26" s="6" t="str">
        <f t="shared" si="2"/>
        <v>No</v>
      </c>
      <c r="N26" s="6" t="str">
        <f t="shared" si="3"/>
        <v>Yes</v>
      </c>
      <c r="O26" s="23" t="str">
        <f t="shared" si="4"/>
        <v>habitasse</v>
      </c>
      <c r="P26" s="6" t="b">
        <f>COUNTIF('Seat deployment CHG TKTs'!$B26:$B3440,I26)&gt;0</f>
        <v>0</v>
      </c>
      <c r="Q26" s="6" t="str">
        <f>IFERROR(INDEX('Seat deployment CHG TKTs'!$A$2:$A$3440,MATCH(I26,'Seat deployment CHG TKTs'!$B$2:$B$3440,0)),"No CHG TKT")</f>
        <v>No CHG TKT</v>
      </c>
      <c r="R26" s="6" t="b">
        <f>ISBLANK(#REF!)</f>
        <v>0</v>
      </c>
      <c r="S26" s="6" t="b">
        <f t="shared" si="5"/>
        <v>0</v>
      </c>
    </row>
    <row r="27" spans="1:19" ht="14.45" customHeight="1" x14ac:dyDescent="0.25">
      <c r="A27" t="s">
        <v>235</v>
      </c>
      <c r="B27" s="18" t="s">
        <v>728</v>
      </c>
      <c r="C27" s="18" t="s">
        <v>1170</v>
      </c>
      <c r="D27" s="29">
        <v>43932.240370370368</v>
      </c>
      <c r="E27" s="96">
        <f t="shared" si="6"/>
        <v>43932</v>
      </c>
      <c r="F27" s="18" t="s">
        <v>1658</v>
      </c>
      <c r="G27" s="7" t="s">
        <v>4</v>
      </c>
      <c r="H27" s="18" t="s">
        <v>2153</v>
      </c>
      <c r="I27" s="18" t="s">
        <v>2748</v>
      </c>
      <c r="J27" s="18" t="s">
        <v>2562</v>
      </c>
      <c r="K27" s="6" t="str">
        <f t="shared" si="0"/>
        <v>No</v>
      </c>
      <c r="L27" s="6" t="str">
        <f t="shared" si="1"/>
        <v>Yes</v>
      </c>
      <c r="M27" s="6" t="str">
        <f t="shared" si="2"/>
        <v>Yes</v>
      </c>
      <c r="N27" s="6" t="str">
        <f t="shared" si="3"/>
        <v>Yes</v>
      </c>
      <c r="O27" s="23" t="str">
        <f t="shared" si="4"/>
        <v>habitasse</v>
      </c>
      <c r="P27" s="6" t="b">
        <f>COUNTIF('Seat deployment CHG TKTs'!$B27:$B3440,I27)&gt;0</f>
        <v>0</v>
      </c>
      <c r="Q27" s="6" t="str">
        <f>IFERROR(INDEX('Seat deployment CHG TKTs'!$A$2:$A$3440,MATCH(I27,'Seat deployment CHG TKTs'!$B$2:$B$3440,0)),"No CHG TKT")</f>
        <v>No CHG TKT</v>
      </c>
      <c r="R27" s="6" t="b">
        <f>ISBLANK(#REF!)</f>
        <v>0</v>
      </c>
      <c r="S27" s="6" t="b">
        <f t="shared" si="5"/>
        <v>0</v>
      </c>
    </row>
    <row r="28" spans="1:19" ht="14.45" customHeight="1" x14ac:dyDescent="0.25">
      <c r="A28" t="s">
        <v>240</v>
      </c>
      <c r="B28" s="18" t="s">
        <v>952</v>
      </c>
      <c r="C28" s="18" t="s">
        <v>1175</v>
      </c>
      <c r="D28" s="29">
        <v>43932.318958333337</v>
      </c>
      <c r="E28" s="96">
        <f t="shared" si="6"/>
        <v>43932</v>
      </c>
      <c r="F28" s="18" t="s">
        <v>1663</v>
      </c>
      <c r="G28" s="7" t="s">
        <v>4</v>
      </c>
      <c r="H28" s="18" t="s">
        <v>2158</v>
      </c>
      <c r="I28" s="18" t="s">
        <v>2586</v>
      </c>
      <c r="J28" s="18" t="s">
        <v>2562</v>
      </c>
      <c r="K28" s="6" t="str">
        <f t="shared" si="0"/>
        <v>No</v>
      </c>
      <c r="L28" s="6" t="str">
        <f t="shared" si="1"/>
        <v>Yes</v>
      </c>
      <c r="M28" s="6" t="str">
        <f t="shared" si="2"/>
        <v>Yes</v>
      </c>
      <c r="N28" s="6" t="str">
        <f t="shared" si="3"/>
        <v>Yes</v>
      </c>
      <c r="O28" s="23" t="str">
        <f t="shared" si="4"/>
        <v>habitasse</v>
      </c>
      <c r="P28" s="6" t="b">
        <f>COUNTIF('Seat deployment CHG TKTs'!$B28:$B3440,I28)&gt;0</f>
        <v>1</v>
      </c>
      <c r="Q28" s="6" t="str">
        <f>IFERROR(INDEX('Seat deployment CHG TKTs'!$A$2:$A$3440,MATCH(I28,'Seat deployment CHG TKTs'!$B$2:$B$3440,0)),"No CHG TKT")</f>
        <v>CHG0009797</v>
      </c>
      <c r="R28" s="6" t="b">
        <f>ISBLANK(#REF!)</f>
        <v>0</v>
      </c>
      <c r="S28" s="6" t="b">
        <f t="shared" si="5"/>
        <v>0</v>
      </c>
    </row>
    <row r="29" spans="1:19" ht="14.45" customHeight="1" x14ac:dyDescent="0.25">
      <c r="A29" t="s">
        <v>384</v>
      </c>
      <c r="B29" s="18" t="s">
        <v>860</v>
      </c>
      <c r="C29" s="18" t="s">
        <v>1320</v>
      </c>
      <c r="D29" s="29">
        <v>43933.314293981479</v>
      </c>
      <c r="E29" s="96">
        <f t="shared" si="6"/>
        <v>43933</v>
      </c>
      <c r="F29" s="18" t="s">
        <v>1808</v>
      </c>
      <c r="G29" s="90" t="s">
        <v>5</v>
      </c>
      <c r="H29" s="18" t="s">
        <v>2280</v>
      </c>
      <c r="I29" s="18" t="s">
        <v>2765</v>
      </c>
      <c r="J29" s="18" t="s">
        <v>2567</v>
      </c>
      <c r="K29" s="6" t="str">
        <f t="shared" si="0"/>
        <v>No</v>
      </c>
      <c r="L29" s="6" t="str">
        <f t="shared" si="1"/>
        <v>Yes</v>
      </c>
      <c r="M29" s="6" t="str">
        <f t="shared" si="2"/>
        <v>Yes</v>
      </c>
      <c r="N29" s="6" t="str">
        <f t="shared" si="3"/>
        <v>Yes</v>
      </c>
      <c r="O29" s="23" t="str">
        <f t="shared" si="4"/>
        <v>congue</v>
      </c>
      <c r="P29" s="6" t="b">
        <f>COUNTIF('Seat deployment CHG TKTs'!$B29:$B3440,I29)&gt;0</f>
        <v>0</v>
      </c>
      <c r="Q29" s="6" t="str">
        <f>IFERROR(INDEX('Seat deployment CHG TKTs'!$A$2:$A$3440,MATCH(I29,'Seat deployment CHG TKTs'!$B$2:$B$3440,0)),"No CHG TKT")</f>
        <v>No CHG TKT</v>
      </c>
      <c r="R29" s="6" t="b">
        <f>ISBLANK(#REF!)</f>
        <v>0</v>
      </c>
      <c r="S29" s="6" t="b">
        <f t="shared" si="5"/>
        <v>0</v>
      </c>
    </row>
    <row r="30" spans="1:19" ht="14.45" customHeight="1" x14ac:dyDescent="0.25">
      <c r="A30" s="18" t="s">
        <v>481</v>
      </c>
      <c r="B30" s="18" t="s">
        <v>951</v>
      </c>
      <c r="C30" s="18" t="s">
        <v>1417</v>
      </c>
      <c r="D30" s="29">
        <v>43934.477187500001</v>
      </c>
      <c r="E30" s="96">
        <f t="shared" si="6"/>
        <v>43934</v>
      </c>
      <c r="F30" s="18" t="s">
        <v>1906</v>
      </c>
      <c r="G30" s="90" t="s">
        <v>2131</v>
      </c>
      <c r="H30" s="18" t="s">
        <v>2363</v>
      </c>
      <c r="I30" s="18" t="s">
        <v>2928</v>
      </c>
      <c r="J30" s="18" t="s">
        <v>2568</v>
      </c>
      <c r="K30" s="6" t="str">
        <f t="shared" si="0"/>
        <v>No</v>
      </c>
      <c r="L30" s="6" t="str">
        <f t="shared" si="1"/>
        <v>Yes</v>
      </c>
      <c r="M30" s="6" t="str">
        <f t="shared" si="2"/>
        <v>Yes</v>
      </c>
      <c r="N30" s="6" t="str">
        <f t="shared" si="3"/>
        <v>Yes</v>
      </c>
      <c r="O30" s="23" t="str">
        <f t="shared" si="4"/>
        <v>habitasse</v>
      </c>
      <c r="P30" s="6" t="b">
        <f>COUNTIF('Seat deployment CHG TKTs'!$B30:$B3440,I30)&gt;0</f>
        <v>0</v>
      </c>
      <c r="Q30" s="6" t="str">
        <f>IFERROR(INDEX('Seat deployment CHG TKTs'!$A$2:$A$3440,MATCH(I30,'Seat deployment CHG TKTs'!$B$2:$B$3440,0)),"No CHG TKT")</f>
        <v>No CHG TKT</v>
      </c>
      <c r="R30" s="6" t="b">
        <f>ISBLANK(#REF!)</f>
        <v>0</v>
      </c>
      <c r="S30" s="6" t="b">
        <f t="shared" si="5"/>
        <v>0</v>
      </c>
    </row>
    <row r="31" spans="1:19" ht="14.45" customHeight="1" x14ac:dyDescent="0.25">
      <c r="A31" t="s">
        <v>477</v>
      </c>
      <c r="B31" s="18" t="s">
        <v>948</v>
      </c>
      <c r="C31" s="18" t="s">
        <v>1413</v>
      </c>
      <c r="D31" s="29">
        <v>43935.039641203701</v>
      </c>
      <c r="E31" s="96">
        <f t="shared" si="6"/>
        <v>43935</v>
      </c>
      <c r="F31" s="18" t="s">
        <v>1902</v>
      </c>
      <c r="G31" s="90" t="s">
        <v>2131</v>
      </c>
      <c r="H31" s="18" t="s">
        <v>2359</v>
      </c>
      <c r="I31" s="18" t="s">
        <v>2741</v>
      </c>
      <c r="J31" s="18" t="s">
        <v>2568</v>
      </c>
      <c r="K31" s="6" t="str">
        <f t="shared" si="0"/>
        <v>No</v>
      </c>
      <c r="L31" s="6" t="str">
        <f t="shared" si="1"/>
        <v>Yes</v>
      </c>
      <c r="M31" s="6" t="str">
        <f t="shared" si="2"/>
        <v>Yes</v>
      </c>
      <c r="N31" s="6" t="str">
        <f t="shared" si="3"/>
        <v>Yes</v>
      </c>
      <c r="O31" s="23" t="str">
        <f t="shared" si="4"/>
        <v>habitasse</v>
      </c>
      <c r="P31" s="6" t="b">
        <f>COUNTIF('Seat deployment CHG TKTs'!$B31:$B3440,I31)&gt;0</f>
        <v>0</v>
      </c>
      <c r="Q31" s="6" t="str">
        <f>IFERROR(INDEX('Seat deployment CHG TKTs'!$A$2:$A$3440,MATCH(I31,'Seat deployment CHG TKTs'!$B$2:$B$3440,0)),"No CHG TKT")</f>
        <v>No CHG TKT</v>
      </c>
      <c r="R31" s="6" t="b">
        <f>ISBLANK(#REF!)</f>
        <v>0</v>
      </c>
      <c r="S31" s="6" t="b">
        <f t="shared" si="5"/>
        <v>0</v>
      </c>
    </row>
    <row r="32" spans="1:19" ht="14.45" customHeight="1" x14ac:dyDescent="0.25">
      <c r="A32" t="s">
        <v>334</v>
      </c>
      <c r="B32" s="18" t="s">
        <v>815</v>
      </c>
      <c r="C32" s="18" t="s">
        <v>1269</v>
      </c>
      <c r="D32" s="29">
        <v>43935.218310185184</v>
      </c>
      <c r="E32" s="96">
        <f t="shared" si="6"/>
        <v>43935</v>
      </c>
      <c r="F32" s="18" t="s">
        <v>1757</v>
      </c>
      <c r="G32" s="7" t="s">
        <v>4</v>
      </c>
      <c r="H32" s="18" t="s">
        <v>2240</v>
      </c>
      <c r="I32" s="18" t="s">
        <v>2632</v>
      </c>
      <c r="J32" s="18" t="s">
        <v>2566</v>
      </c>
      <c r="K32" s="6" t="str">
        <f t="shared" si="0"/>
        <v>No</v>
      </c>
      <c r="L32" s="6" t="str">
        <f t="shared" si="1"/>
        <v>Yes</v>
      </c>
      <c r="M32" s="6" t="str">
        <f t="shared" si="2"/>
        <v>Yes</v>
      </c>
      <c r="N32" s="6" t="str">
        <f t="shared" si="3"/>
        <v>Yes</v>
      </c>
      <c r="O32" s="23" t="str">
        <f t="shared" si="4"/>
        <v>habitasse</v>
      </c>
      <c r="P32" s="6" t="b">
        <f>COUNTIF('Seat deployment CHG TKTs'!$B32:$B3440,I32)&gt;0</f>
        <v>0</v>
      </c>
      <c r="Q32" s="6" t="str">
        <f>IFERROR(INDEX('Seat deployment CHG TKTs'!$A$2:$A$3440,MATCH(I32,'Seat deployment CHG TKTs'!$B$2:$B$3440,0)),"No CHG TKT")</f>
        <v>No CHG TKT</v>
      </c>
      <c r="R32" s="6" t="b">
        <f>ISBLANK(#REF!)</f>
        <v>0</v>
      </c>
      <c r="S32" s="6" t="b">
        <f t="shared" si="5"/>
        <v>0</v>
      </c>
    </row>
    <row r="33" spans="1:19" ht="14.45" customHeight="1" x14ac:dyDescent="0.25">
      <c r="A33" t="s">
        <v>376</v>
      </c>
      <c r="B33" s="18" t="s">
        <v>1023</v>
      </c>
      <c r="C33" s="18" t="s">
        <v>1312</v>
      </c>
      <c r="D33" s="29">
        <v>43937.978877314818</v>
      </c>
      <c r="E33" s="96">
        <f t="shared" si="6"/>
        <v>43937</v>
      </c>
      <c r="F33" s="18" t="s">
        <v>1800</v>
      </c>
      <c r="G33" s="90" t="s">
        <v>5</v>
      </c>
      <c r="H33" s="18" t="s">
        <v>1634</v>
      </c>
      <c r="I33" s="18" t="s">
        <v>2590</v>
      </c>
      <c r="J33" s="18" t="s">
        <v>2566</v>
      </c>
      <c r="K33" s="6" t="str">
        <f t="shared" si="0"/>
        <v>No</v>
      </c>
      <c r="L33" s="6" t="str">
        <f t="shared" si="1"/>
        <v>Yes</v>
      </c>
      <c r="M33" s="6" t="str">
        <f t="shared" si="2"/>
        <v>Yes</v>
      </c>
      <c r="N33" s="6" t="str">
        <f t="shared" si="3"/>
        <v>Yes</v>
      </c>
      <c r="O33" s="23" t="str">
        <f t="shared" si="4"/>
        <v>habitasse</v>
      </c>
      <c r="P33" s="6" t="b">
        <f>COUNTIF('Seat deployment CHG TKTs'!$B33:$B3440,I33)&gt;0</f>
        <v>1</v>
      </c>
      <c r="Q33" s="6" t="str">
        <f>IFERROR(INDEX('Seat deployment CHG TKTs'!$A$2:$A$3440,MATCH(I33,'Seat deployment CHG TKTs'!$B$2:$B$3440,0)),"No CHG TKT")</f>
        <v>CHG0009679</v>
      </c>
      <c r="R33" s="6" t="b">
        <f>ISBLANK(#REF!)</f>
        <v>0</v>
      </c>
      <c r="S33" s="6" t="b">
        <f t="shared" si="5"/>
        <v>0</v>
      </c>
    </row>
    <row r="34" spans="1:19" ht="14.45" customHeight="1" x14ac:dyDescent="0.25">
      <c r="A34" t="s">
        <v>634</v>
      </c>
      <c r="B34" s="18" t="s">
        <v>1081</v>
      </c>
      <c r="C34" s="18" t="s">
        <v>1564</v>
      </c>
      <c r="D34" s="29">
        <v>43938.250405092593</v>
      </c>
      <c r="E34" s="96">
        <f t="shared" si="6"/>
        <v>43938</v>
      </c>
      <c r="F34" s="18" t="s">
        <v>2058</v>
      </c>
      <c r="G34" s="90" t="s">
        <v>2132</v>
      </c>
      <c r="H34" s="18" t="s">
        <v>2496</v>
      </c>
      <c r="I34" s="18" t="s">
        <v>2813</v>
      </c>
      <c r="J34" s="18" t="s">
        <v>2570</v>
      </c>
      <c r="K34" s="6" t="str">
        <f t="shared" si="0"/>
        <v>No</v>
      </c>
      <c r="L34" s="6" t="str">
        <f t="shared" si="1"/>
        <v>Yes</v>
      </c>
      <c r="M34" s="6" t="str">
        <f t="shared" si="2"/>
        <v>Yes</v>
      </c>
      <c r="N34" s="6" t="str">
        <f t="shared" si="3"/>
        <v>Yes</v>
      </c>
      <c r="O34" s="23" t="str">
        <f t="shared" si="4"/>
        <v>habitasse</v>
      </c>
      <c r="P34" s="6" t="b">
        <f>COUNTIF('Seat deployment CHG TKTs'!$B34:$B3440,I34)&gt;0</f>
        <v>0</v>
      </c>
      <c r="Q34" s="6" t="str">
        <f>IFERROR(INDEX('Seat deployment CHG TKTs'!$A$2:$A$3440,MATCH(I34,'Seat deployment CHG TKTs'!$B$2:$B$3440,0)),"No CHG TKT")</f>
        <v>No CHG TKT</v>
      </c>
      <c r="R34" s="6" t="b">
        <f>ISBLANK(#REF!)</f>
        <v>0</v>
      </c>
      <c r="S34" s="6" t="b">
        <f t="shared" si="5"/>
        <v>0</v>
      </c>
    </row>
    <row r="35" spans="1:19" ht="14.45" customHeight="1" x14ac:dyDescent="0.25">
      <c r="A35" t="s">
        <v>515</v>
      </c>
      <c r="B35" s="18" t="s">
        <v>979</v>
      </c>
      <c r="C35" s="18" t="s">
        <v>1450</v>
      </c>
      <c r="D35" s="29">
        <v>43940.820277777777</v>
      </c>
      <c r="E35" s="96">
        <f t="shared" si="6"/>
        <v>43940</v>
      </c>
      <c r="F35" s="18" t="s">
        <v>1940</v>
      </c>
      <c r="G35" s="90" t="s">
        <v>2131</v>
      </c>
      <c r="H35" s="18" t="s">
        <v>2392</v>
      </c>
      <c r="I35" s="18" t="s">
        <v>2715</v>
      </c>
      <c r="J35" s="18" t="s">
        <v>2568</v>
      </c>
      <c r="K35" s="6" t="str">
        <f t="shared" si="0"/>
        <v>No</v>
      </c>
      <c r="L35" s="6" t="str">
        <f t="shared" si="1"/>
        <v>Yes</v>
      </c>
      <c r="M35" s="6" t="str">
        <f t="shared" si="2"/>
        <v>Yes</v>
      </c>
      <c r="N35" s="6" t="str">
        <f t="shared" si="3"/>
        <v>Yes</v>
      </c>
      <c r="O35" s="23" t="str">
        <f t="shared" si="4"/>
        <v>habitasse</v>
      </c>
      <c r="P35" s="6" t="b">
        <f>COUNTIF('Seat deployment CHG TKTs'!$B35:$B3440,I35)&gt;0</f>
        <v>0</v>
      </c>
      <c r="Q35" s="6" t="str">
        <f>IFERROR(INDEX('Seat deployment CHG TKTs'!$A$2:$A$3440,MATCH(I35,'Seat deployment CHG TKTs'!$B$2:$B$3440,0)),"No CHG TKT")</f>
        <v>No CHG TKT</v>
      </c>
      <c r="R35" s="6" t="b">
        <f>ISBLANK(#REF!)</f>
        <v>0</v>
      </c>
      <c r="S35" s="6" t="b">
        <f t="shared" si="5"/>
        <v>0</v>
      </c>
    </row>
    <row r="36" spans="1:19" ht="14.45" customHeight="1" x14ac:dyDescent="0.25">
      <c r="A36" t="s">
        <v>419</v>
      </c>
      <c r="B36" s="18" t="s">
        <v>896</v>
      </c>
      <c r="C36" s="18" t="s">
        <v>1356</v>
      </c>
      <c r="D36" s="29">
        <v>43940.83697916667</v>
      </c>
      <c r="E36" s="96">
        <f t="shared" si="6"/>
        <v>43940</v>
      </c>
      <c r="F36" s="18" t="s">
        <v>1844</v>
      </c>
      <c r="G36" s="90" t="s">
        <v>5</v>
      </c>
      <c r="H36" s="18" t="s">
        <v>2309</v>
      </c>
      <c r="I36" s="18" t="s">
        <v>2717</v>
      </c>
      <c r="J36" s="18" t="s">
        <v>2567</v>
      </c>
      <c r="K36" s="6" t="str">
        <f t="shared" si="0"/>
        <v>No</v>
      </c>
      <c r="L36" s="6" t="str">
        <f t="shared" si="1"/>
        <v>Yes</v>
      </c>
      <c r="M36" s="6" t="str">
        <f t="shared" si="2"/>
        <v>Yes</v>
      </c>
      <c r="N36" s="6" t="str">
        <f t="shared" si="3"/>
        <v>Yes</v>
      </c>
      <c r="O36" s="23" t="str">
        <f t="shared" si="4"/>
        <v>habitasse</v>
      </c>
      <c r="P36" s="6" t="b">
        <f>COUNTIF('Seat deployment CHG TKTs'!$B36:$B3440,I36)&gt;0</f>
        <v>0</v>
      </c>
      <c r="Q36" s="6" t="str">
        <f>IFERROR(INDEX('Seat deployment CHG TKTs'!$A$2:$A$3440,MATCH(I36,'Seat deployment CHG TKTs'!$B$2:$B$3440,0)),"No CHG TKT")</f>
        <v>No CHG TKT</v>
      </c>
      <c r="R36" s="6" t="b">
        <f>ISBLANK(#REF!)</f>
        <v>0</v>
      </c>
      <c r="S36" s="6" t="b">
        <f t="shared" si="5"/>
        <v>0</v>
      </c>
    </row>
    <row r="37" spans="1:19" ht="14.45" customHeight="1" x14ac:dyDescent="0.25">
      <c r="A37" t="s">
        <v>449</v>
      </c>
      <c r="B37" s="18" t="s">
        <v>926</v>
      </c>
      <c r="C37" s="18" t="s">
        <v>1386</v>
      </c>
      <c r="D37" s="29">
        <v>43941.20045138889</v>
      </c>
      <c r="E37" s="96">
        <f t="shared" si="6"/>
        <v>43941</v>
      </c>
      <c r="F37" s="18" t="s">
        <v>1874</v>
      </c>
      <c r="G37" s="90" t="s">
        <v>5</v>
      </c>
      <c r="H37" s="18" t="s">
        <v>2336</v>
      </c>
      <c r="I37" s="18" t="s">
        <v>2796</v>
      </c>
      <c r="J37" s="18" t="s">
        <v>2567</v>
      </c>
      <c r="K37" s="6" t="str">
        <f t="shared" si="0"/>
        <v>No</v>
      </c>
      <c r="L37" s="6" t="str">
        <f t="shared" si="1"/>
        <v>No</v>
      </c>
      <c r="M37" s="6" t="str">
        <f t="shared" si="2"/>
        <v>No</v>
      </c>
      <c r="N37" s="6" t="str">
        <f t="shared" si="3"/>
        <v>Yes</v>
      </c>
      <c r="O37" s="23" t="str">
        <f t="shared" si="4"/>
        <v>habitasse</v>
      </c>
      <c r="P37" s="6" t="b">
        <f>COUNTIF('Seat deployment CHG TKTs'!$B37:$B3440,I37)&gt;0</f>
        <v>0</v>
      </c>
      <c r="Q37" s="6" t="str">
        <f>IFERROR(INDEX('Seat deployment CHG TKTs'!$A$2:$A$3440,MATCH(I37,'Seat deployment CHG TKTs'!$B$2:$B$3440,0)),"No CHG TKT")</f>
        <v>No CHG TKT</v>
      </c>
      <c r="R37" s="6" t="b">
        <f>ISBLANK(#REF!)</f>
        <v>0</v>
      </c>
      <c r="S37" s="6" t="b">
        <f t="shared" si="5"/>
        <v>0</v>
      </c>
    </row>
    <row r="38" spans="1:19" ht="14.45" customHeight="1" x14ac:dyDescent="0.25">
      <c r="A38" t="s">
        <v>455</v>
      </c>
      <c r="B38" s="18" t="s">
        <v>930</v>
      </c>
      <c r="C38" s="18" t="s">
        <v>1392</v>
      </c>
      <c r="D38" s="29">
        <v>43942.411828703705</v>
      </c>
      <c r="E38" s="96">
        <f t="shared" si="6"/>
        <v>43942</v>
      </c>
      <c r="F38" s="18" t="s">
        <v>1880</v>
      </c>
      <c r="G38" s="90" t="s">
        <v>2131</v>
      </c>
      <c r="H38" s="18" t="s">
        <v>2342</v>
      </c>
      <c r="I38" s="18" t="s">
        <v>2837</v>
      </c>
      <c r="J38" s="18" t="s">
        <v>2567</v>
      </c>
      <c r="K38" s="6" t="str">
        <f t="shared" si="0"/>
        <v>No</v>
      </c>
      <c r="L38" s="6" t="str">
        <f t="shared" si="1"/>
        <v>Yes</v>
      </c>
      <c r="M38" s="6" t="str">
        <f t="shared" si="2"/>
        <v>Yes</v>
      </c>
      <c r="N38" s="6" t="str">
        <f t="shared" si="3"/>
        <v>Yes</v>
      </c>
      <c r="O38" s="23" t="str">
        <f t="shared" si="4"/>
        <v>habitasse</v>
      </c>
      <c r="P38" s="6" t="b">
        <f>COUNTIF('Seat deployment CHG TKTs'!$B38:$B3440,I38)&gt;0</f>
        <v>0</v>
      </c>
      <c r="Q38" s="6" t="str">
        <f>IFERROR(INDEX('Seat deployment CHG TKTs'!$A$2:$A$3440,MATCH(I38,'Seat deployment CHG TKTs'!$B$2:$B$3440,0)),"No CHG TKT")</f>
        <v>No CHG TKT</v>
      </c>
      <c r="R38" s="6" t="b">
        <f>ISBLANK(#REF!)</f>
        <v>0</v>
      </c>
      <c r="S38" s="6" t="b">
        <f t="shared" si="5"/>
        <v>0</v>
      </c>
    </row>
    <row r="39" spans="1:19" ht="14.45" customHeight="1" x14ac:dyDescent="0.25">
      <c r="A39" t="s">
        <v>253</v>
      </c>
      <c r="B39" s="18" t="s">
        <v>1146</v>
      </c>
      <c r="C39" s="18" t="s">
        <v>1188</v>
      </c>
      <c r="D39" s="29">
        <v>43942.437997685185</v>
      </c>
      <c r="E39" s="96">
        <f t="shared" si="6"/>
        <v>43942</v>
      </c>
      <c r="F39" s="18" t="s">
        <v>1676</v>
      </c>
      <c r="G39" s="7" t="s">
        <v>4</v>
      </c>
      <c r="H39" s="18" t="s">
        <v>2169</v>
      </c>
      <c r="I39" s="18" t="s">
        <v>2605</v>
      </c>
      <c r="J39" s="18" t="s">
        <v>2564</v>
      </c>
      <c r="K39" s="6" t="str">
        <f t="shared" si="0"/>
        <v>No</v>
      </c>
      <c r="L39" s="6" t="str">
        <f t="shared" si="1"/>
        <v>Yes</v>
      </c>
      <c r="M39" s="6" t="str">
        <f t="shared" si="2"/>
        <v>Yes</v>
      </c>
      <c r="N39" s="6" t="str">
        <f t="shared" si="3"/>
        <v>Yes</v>
      </c>
      <c r="O39" s="23" t="str">
        <f t="shared" si="4"/>
        <v>habitasse</v>
      </c>
      <c r="P39" s="6" t="b">
        <f>COUNTIF('Seat deployment CHG TKTs'!$B39:$B3440,I39)&gt;0</f>
        <v>1</v>
      </c>
      <c r="Q39" s="6" t="str">
        <f>IFERROR(INDEX('Seat deployment CHG TKTs'!$A$2:$A$3440,MATCH(I39,'Seat deployment CHG TKTs'!$B$2:$B$3440,0)),"No CHG TKT")</f>
        <v>CHG0004104</v>
      </c>
      <c r="R39" s="6" t="b">
        <f>ISBLANK(#REF!)</f>
        <v>0</v>
      </c>
      <c r="S39" s="6" t="b">
        <f t="shared" si="5"/>
        <v>0</v>
      </c>
    </row>
    <row r="40" spans="1:19" ht="14.45" customHeight="1" x14ac:dyDescent="0.25">
      <c r="A40" t="s">
        <v>546</v>
      </c>
      <c r="B40" s="18" t="s">
        <v>1008</v>
      </c>
      <c r="C40" s="18" t="s">
        <v>1481</v>
      </c>
      <c r="D40" s="29">
        <v>43942.469548611109</v>
      </c>
      <c r="E40" s="96">
        <f t="shared" si="6"/>
        <v>43942</v>
      </c>
      <c r="F40" s="18" t="s">
        <v>1971</v>
      </c>
      <c r="G40" s="90" t="s">
        <v>2132</v>
      </c>
      <c r="H40" s="18" t="s">
        <v>2421</v>
      </c>
      <c r="I40" s="18" t="s">
        <v>2676</v>
      </c>
      <c r="J40" s="18" t="s">
        <v>2568</v>
      </c>
      <c r="K40" s="6" t="str">
        <f t="shared" si="0"/>
        <v>No</v>
      </c>
      <c r="L40" s="6" t="str">
        <f t="shared" si="1"/>
        <v>Yes</v>
      </c>
      <c r="M40" s="6" t="str">
        <f t="shared" si="2"/>
        <v>Yes</v>
      </c>
      <c r="N40" s="6" t="str">
        <f t="shared" si="3"/>
        <v>Yes</v>
      </c>
      <c r="O40" s="23" t="str">
        <f t="shared" si="4"/>
        <v>habitasse</v>
      </c>
      <c r="P40" s="6" t="b">
        <f>COUNTIF('Seat deployment CHG TKTs'!$B40:$B3440,I40)&gt;0</f>
        <v>0</v>
      </c>
      <c r="Q40" s="6" t="str">
        <f>IFERROR(INDEX('Seat deployment CHG TKTs'!$A$2:$A$3440,MATCH(I40,'Seat deployment CHG TKTs'!$B$2:$B$3440,0)),"No CHG TKT")</f>
        <v>No CHG TKT</v>
      </c>
      <c r="R40" s="6" t="b">
        <f>ISBLANK(#REF!)</f>
        <v>0</v>
      </c>
      <c r="S40" s="6" t="b">
        <f t="shared" si="5"/>
        <v>0</v>
      </c>
    </row>
    <row r="41" spans="1:19" ht="14.45" customHeight="1" x14ac:dyDescent="0.25">
      <c r="A41" t="s">
        <v>406</v>
      </c>
      <c r="B41" s="18" t="s">
        <v>883</v>
      </c>
      <c r="C41" s="18" t="s">
        <v>1342</v>
      </c>
      <c r="D41" s="29">
        <v>43942.918252314812</v>
      </c>
      <c r="E41" s="96">
        <f t="shared" si="6"/>
        <v>43942</v>
      </c>
      <c r="F41" s="18" t="s">
        <v>1830</v>
      </c>
      <c r="G41" s="90" t="s">
        <v>5</v>
      </c>
      <c r="H41" s="18" t="s">
        <v>2297</v>
      </c>
      <c r="I41" s="18" t="s">
        <v>2735</v>
      </c>
      <c r="J41" s="18" t="s">
        <v>2567</v>
      </c>
      <c r="K41" s="6" t="str">
        <f t="shared" si="0"/>
        <v>No</v>
      </c>
      <c r="L41" s="6" t="str">
        <f t="shared" si="1"/>
        <v>Yes</v>
      </c>
      <c r="M41" s="6" t="str">
        <f t="shared" si="2"/>
        <v>Yes</v>
      </c>
      <c r="N41" s="6" t="str">
        <f t="shared" si="3"/>
        <v>Yes</v>
      </c>
      <c r="O41" s="23" t="str">
        <f t="shared" si="4"/>
        <v>habitasse</v>
      </c>
      <c r="P41" s="6" t="b">
        <f>COUNTIF('Seat deployment CHG TKTs'!$B41:$B3440,I41)&gt;0</f>
        <v>0</v>
      </c>
      <c r="Q41" s="6" t="str">
        <f>IFERROR(INDEX('Seat deployment CHG TKTs'!$A$2:$A$3440,MATCH(I41,'Seat deployment CHG TKTs'!$B$2:$B$3440,0)),"No CHG TKT")</f>
        <v>No CHG TKT</v>
      </c>
      <c r="R41" s="6" t="b">
        <f>ISBLANK(#REF!)</f>
        <v>0</v>
      </c>
      <c r="S41" s="6" t="b">
        <f t="shared" si="5"/>
        <v>0</v>
      </c>
    </row>
    <row r="42" spans="1:19" ht="14.45" customHeight="1" x14ac:dyDescent="0.25">
      <c r="A42" t="s">
        <v>635</v>
      </c>
      <c r="B42" s="18" t="s">
        <v>1082</v>
      </c>
      <c r="C42" s="18" t="s">
        <v>1565</v>
      </c>
      <c r="D42" s="29">
        <v>43944.454131944447</v>
      </c>
      <c r="E42" s="96">
        <f t="shared" si="6"/>
        <v>43944</v>
      </c>
      <c r="F42" s="18" t="s">
        <v>2059</v>
      </c>
      <c r="G42" s="90" t="s">
        <v>2132</v>
      </c>
      <c r="H42" s="18" t="s">
        <v>2497</v>
      </c>
      <c r="I42" s="18" t="s">
        <v>2688</v>
      </c>
      <c r="J42" s="18" t="s">
        <v>2570</v>
      </c>
      <c r="K42" s="6" t="str">
        <f t="shared" si="0"/>
        <v>No</v>
      </c>
      <c r="L42" s="6" t="str">
        <f t="shared" si="1"/>
        <v>Yes</v>
      </c>
      <c r="M42" s="6" t="str">
        <f t="shared" si="2"/>
        <v>Yes</v>
      </c>
      <c r="N42" s="6" t="str">
        <f t="shared" si="3"/>
        <v>Yes</v>
      </c>
      <c r="O42" s="23" t="str">
        <f t="shared" si="4"/>
        <v>habitasse</v>
      </c>
      <c r="P42" s="6" t="b">
        <f>COUNTIF('Seat deployment CHG TKTs'!$B42:$B3440,I42)&gt;0</f>
        <v>0</v>
      </c>
      <c r="Q42" s="6" t="str">
        <f>IFERROR(INDEX('Seat deployment CHG TKTs'!$A$2:$A$3440,MATCH(I42,'Seat deployment CHG TKTs'!$B$2:$B$3440,0)),"No CHG TKT")</f>
        <v>No CHG TKT</v>
      </c>
      <c r="R42" s="6" t="b">
        <f>ISBLANK(#REF!)</f>
        <v>0</v>
      </c>
      <c r="S42" s="6" t="b">
        <f t="shared" si="5"/>
        <v>0</v>
      </c>
    </row>
    <row r="43" spans="1:19" ht="14.45" customHeight="1" x14ac:dyDescent="0.25">
      <c r="A43" t="s">
        <v>274</v>
      </c>
      <c r="B43" s="18" t="s">
        <v>762</v>
      </c>
      <c r="C43" s="18" t="s">
        <v>1209</v>
      </c>
      <c r="D43" s="29">
        <v>43945.887395833335</v>
      </c>
      <c r="E43" s="96">
        <f t="shared" si="6"/>
        <v>43945</v>
      </c>
      <c r="F43" s="18" t="s">
        <v>1697</v>
      </c>
      <c r="G43" s="7" t="s">
        <v>4</v>
      </c>
      <c r="H43" s="18" t="s">
        <v>2187</v>
      </c>
      <c r="I43" s="18" t="s">
        <v>3018</v>
      </c>
      <c r="J43" s="18" t="s">
        <v>2564</v>
      </c>
      <c r="K43" s="6" t="str">
        <f t="shared" si="0"/>
        <v>No</v>
      </c>
      <c r="L43" s="6" t="str">
        <f t="shared" si="1"/>
        <v>Yes</v>
      </c>
      <c r="M43" s="6" t="str">
        <f t="shared" si="2"/>
        <v>Yes</v>
      </c>
      <c r="N43" s="6" t="str">
        <f t="shared" si="3"/>
        <v>Yes</v>
      </c>
      <c r="O43" s="23" t="str">
        <f t="shared" si="4"/>
        <v>habitasse</v>
      </c>
      <c r="P43" s="6" t="b">
        <f>COUNTIF('Seat deployment CHG TKTs'!$B43:$B3440,I43)&gt;0</f>
        <v>0</v>
      </c>
      <c r="Q43" s="6" t="str">
        <f>IFERROR(INDEX('Seat deployment CHG TKTs'!$A$2:$A$3440,MATCH(I43,'Seat deployment CHG TKTs'!$B$2:$B$3440,0)),"No CHG TKT")</f>
        <v>No CHG TKT</v>
      </c>
      <c r="R43" s="6" t="b">
        <f>ISBLANK(#REF!)</f>
        <v>0</v>
      </c>
      <c r="S43" s="6" t="b">
        <f t="shared" si="5"/>
        <v>0</v>
      </c>
    </row>
    <row r="44" spans="1:19" ht="14.45" customHeight="1" x14ac:dyDescent="0.25">
      <c r="A44" t="s">
        <v>296</v>
      </c>
      <c r="B44" s="18" t="s">
        <v>783</v>
      </c>
      <c r="C44" s="18" t="s">
        <v>1231</v>
      </c>
      <c r="D44" s="29">
        <v>43946.719884259262</v>
      </c>
      <c r="E44" s="96">
        <f t="shared" si="6"/>
        <v>43946</v>
      </c>
      <c r="F44" s="18" t="s">
        <v>1719</v>
      </c>
      <c r="G44" s="7" t="s">
        <v>4</v>
      </c>
      <c r="H44" s="18" t="s">
        <v>2207</v>
      </c>
      <c r="I44" s="18" t="s">
        <v>2773</v>
      </c>
      <c r="J44" s="18" t="s">
        <v>2565</v>
      </c>
      <c r="K44" s="6" t="str">
        <f t="shared" si="0"/>
        <v>No</v>
      </c>
      <c r="L44" s="6" t="str">
        <f t="shared" si="1"/>
        <v>No</v>
      </c>
      <c r="M44" s="6" t="str">
        <f t="shared" si="2"/>
        <v>No</v>
      </c>
      <c r="N44" s="6" t="str">
        <f t="shared" si="3"/>
        <v>No</v>
      </c>
      <c r="O44" s="23" t="str">
        <f t="shared" si="4"/>
        <v>None</v>
      </c>
      <c r="P44" s="6" t="b">
        <f>COUNTIF('Seat deployment CHG TKTs'!$B44:$B3440,I44)&gt;0</f>
        <v>0</v>
      </c>
      <c r="Q44" s="6" t="str">
        <f>IFERROR(INDEX('Seat deployment CHG TKTs'!$A$2:$A$3440,MATCH(I44,'Seat deployment CHG TKTs'!$B$2:$B$3440,0)),"No CHG TKT")</f>
        <v>No CHG TKT</v>
      </c>
      <c r="R44" s="6" t="b">
        <f>ISBLANK(#REF!)</f>
        <v>0</v>
      </c>
      <c r="S44" s="6" t="b">
        <f t="shared" si="5"/>
        <v>0</v>
      </c>
    </row>
    <row r="45" spans="1:19" ht="14.45" customHeight="1" x14ac:dyDescent="0.25">
      <c r="A45" t="s">
        <v>609</v>
      </c>
      <c r="B45" s="18" t="s">
        <v>1060</v>
      </c>
      <c r="C45" s="18" t="s">
        <v>1540</v>
      </c>
      <c r="D45" s="29">
        <v>43947.652384259258</v>
      </c>
      <c r="E45" s="96">
        <f t="shared" si="6"/>
        <v>43947</v>
      </c>
      <c r="F45" s="18" t="s">
        <v>2033</v>
      </c>
      <c r="G45" s="90" t="s">
        <v>2132</v>
      </c>
      <c r="H45" s="18" t="s">
        <v>2473</v>
      </c>
      <c r="I45" s="18" t="s">
        <v>2581</v>
      </c>
      <c r="J45" s="18" t="s">
        <v>2570</v>
      </c>
      <c r="K45" s="6" t="str">
        <f t="shared" si="0"/>
        <v>No</v>
      </c>
      <c r="L45" s="6" t="str">
        <f t="shared" si="1"/>
        <v>Yes</v>
      </c>
      <c r="M45" s="6" t="str">
        <f t="shared" si="2"/>
        <v>Yes</v>
      </c>
      <c r="N45" s="6" t="str">
        <f t="shared" si="3"/>
        <v>Yes</v>
      </c>
      <c r="O45" s="23" t="str">
        <f t="shared" si="4"/>
        <v>habitasse</v>
      </c>
      <c r="P45" s="6" t="b">
        <f>COUNTIF('Seat deployment CHG TKTs'!$B45:$B3440,I45)&gt;0</f>
        <v>0</v>
      </c>
      <c r="Q45" s="6" t="str">
        <f>IFERROR(INDEX('Seat deployment CHG TKTs'!$A$2:$A$3440,MATCH(I45,'Seat deployment CHG TKTs'!$B$2:$B$3440,0)),"No CHG TKT")</f>
        <v>CHG0005511</v>
      </c>
      <c r="R45" s="6" t="b">
        <f>ISBLANK(#REF!)</f>
        <v>0</v>
      </c>
      <c r="S45" s="6" t="b">
        <f t="shared" si="5"/>
        <v>0</v>
      </c>
    </row>
    <row r="46" spans="1:19" ht="14.45" customHeight="1" x14ac:dyDescent="0.25">
      <c r="A46" t="s">
        <v>456</v>
      </c>
      <c r="B46" s="18" t="s">
        <v>931</v>
      </c>
      <c r="C46" s="18" t="s">
        <v>1393</v>
      </c>
      <c r="D46" s="29">
        <v>43948.373703703706</v>
      </c>
      <c r="E46" s="96">
        <f t="shared" si="6"/>
        <v>43948</v>
      </c>
      <c r="F46" s="18" t="s">
        <v>1881</v>
      </c>
      <c r="G46" s="90" t="s">
        <v>2131</v>
      </c>
      <c r="H46" s="18" t="s">
        <v>2343</v>
      </c>
      <c r="I46" s="18" t="s">
        <v>2661</v>
      </c>
      <c r="J46" s="18" t="s">
        <v>2567</v>
      </c>
      <c r="K46" s="6" t="str">
        <f t="shared" si="0"/>
        <v>No</v>
      </c>
      <c r="L46" s="6" t="str">
        <f t="shared" si="1"/>
        <v>Yes</v>
      </c>
      <c r="M46" s="6" t="str">
        <f t="shared" si="2"/>
        <v>Yes</v>
      </c>
      <c r="N46" s="6" t="str">
        <f t="shared" si="3"/>
        <v>Yes</v>
      </c>
      <c r="O46" s="23" t="str">
        <f t="shared" si="4"/>
        <v>habitasse</v>
      </c>
      <c r="P46" s="6" t="b">
        <f>COUNTIF('Seat deployment CHG TKTs'!$B46:$B3440,I46)&gt;0</f>
        <v>0</v>
      </c>
      <c r="Q46" s="6" t="str">
        <f>IFERROR(INDEX('Seat deployment CHG TKTs'!$A$2:$A$3440,MATCH(I46,'Seat deployment CHG TKTs'!$B$2:$B$3440,0)),"No CHG TKT")</f>
        <v>No CHG TKT</v>
      </c>
      <c r="R46" s="6" t="b">
        <f>ISBLANK(#REF!)</f>
        <v>0</v>
      </c>
      <c r="S46" s="6" t="b">
        <f t="shared" si="5"/>
        <v>0</v>
      </c>
    </row>
    <row r="47" spans="1:19" ht="14.45" customHeight="1" x14ac:dyDescent="0.25">
      <c r="A47" t="s">
        <v>307</v>
      </c>
      <c r="B47" s="18" t="s">
        <v>792</v>
      </c>
      <c r="C47" s="18" t="s">
        <v>1242</v>
      </c>
      <c r="D47" s="29">
        <v>43948.535775462966</v>
      </c>
      <c r="E47" s="96">
        <f t="shared" si="6"/>
        <v>43948</v>
      </c>
      <c r="F47" s="18" t="s">
        <v>1730</v>
      </c>
      <c r="G47" s="7" t="s">
        <v>4</v>
      </c>
      <c r="H47" s="18" t="s">
        <v>2217</v>
      </c>
      <c r="I47" s="18" t="s">
        <v>2958</v>
      </c>
      <c r="J47" s="18" t="s">
        <v>2566</v>
      </c>
      <c r="K47" s="6" t="str">
        <f t="shared" si="0"/>
        <v>No</v>
      </c>
      <c r="L47" s="6" t="str">
        <f t="shared" si="1"/>
        <v>Yes</v>
      </c>
      <c r="M47" s="6" t="str">
        <f t="shared" si="2"/>
        <v>Yes</v>
      </c>
      <c r="N47" s="6" t="str">
        <f t="shared" si="3"/>
        <v>No</v>
      </c>
      <c r="O47" s="23" t="str">
        <f t="shared" si="4"/>
        <v>tempus</v>
      </c>
      <c r="P47" s="6" t="b">
        <f>COUNTIF('Seat deployment CHG TKTs'!$B47:$B3440,I47)&gt;0</f>
        <v>0</v>
      </c>
      <c r="Q47" s="6" t="str">
        <f>IFERROR(INDEX('Seat deployment CHG TKTs'!$A$2:$A$3440,MATCH(I47,'Seat deployment CHG TKTs'!$B$2:$B$3440,0)),"No CHG TKT")</f>
        <v>No CHG TKT</v>
      </c>
      <c r="R47" s="6" t="b">
        <f>ISBLANK(#REF!)</f>
        <v>0</v>
      </c>
      <c r="S47" s="6" t="b">
        <f t="shared" si="5"/>
        <v>0</v>
      </c>
    </row>
    <row r="48" spans="1:19" ht="14.45" customHeight="1" x14ac:dyDescent="0.25">
      <c r="A48" t="s">
        <v>336</v>
      </c>
      <c r="B48" s="18" t="s">
        <v>817</v>
      </c>
      <c r="C48" s="18" t="s">
        <v>1271</v>
      </c>
      <c r="D48" s="29">
        <v>43948.68681712963</v>
      </c>
      <c r="E48" s="96">
        <f t="shared" si="6"/>
        <v>43948</v>
      </c>
      <c r="F48" s="18" t="s">
        <v>1759</v>
      </c>
      <c r="G48" s="7" t="s">
        <v>4</v>
      </c>
      <c r="H48" s="18" t="s">
        <v>2192</v>
      </c>
      <c r="I48" s="18" t="s">
        <v>2841</v>
      </c>
      <c r="J48" s="18" t="s">
        <v>2566</v>
      </c>
      <c r="K48" s="6" t="str">
        <f t="shared" si="0"/>
        <v>No</v>
      </c>
      <c r="L48" s="6" t="str">
        <f t="shared" si="1"/>
        <v>No</v>
      </c>
      <c r="M48" s="6" t="str">
        <f t="shared" si="2"/>
        <v>No</v>
      </c>
      <c r="N48" s="6" t="str">
        <f t="shared" si="3"/>
        <v>Yes</v>
      </c>
      <c r="O48" s="23" t="str">
        <f t="shared" si="4"/>
        <v>pellentesque</v>
      </c>
      <c r="P48" s="6" t="b">
        <f>COUNTIF('Seat deployment CHG TKTs'!$B48:$B3440,I48)&gt;0</f>
        <v>0</v>
      </c>
      <c r="Q48" s="6" t="str">
        <f>IFERROR(INDEX('Seat deployment CHG TKTs'!$A$2:$A$3440,MATCH(I48,'Seat deployment CHG TKTs'!$B$2:$B$3440,0)),"No CHG TKT")</f>
        <v>No CHG TKT</v>
      </c>
      <c r="R48" s="6" t="b">
        <f>ISBLANK(#REF!)</f>
        <v>0</v>
      </c>
      <c r="S48" s="6" t="b">
        <f t="shared" si="5"/>
        <v>0</v>
      </c>
    </row>
    <row r="49" spans="1:19" ht="14.45" customHeight="1" x14ac:dyDescent="0.25">
      <c r="A49" t="s">
        <v>315</v>
      </c>
      <c r="B49" s="18" t="s">
        <v>715</v>
      </c>
      <c r="C49" s="18" t="s">
        <v>1250</v>
      </c>
      <c r="D49" s="29">
        <v>43949.50640046296</v>
      </c>
      <c r="E49" s="96">
        <f t="shared" si="6"/>
        <v>43949</v>
      </c>
      <c r="F49" s="18" t="s">
        <v>1738</v>
      </c>
      <c r="G49" s="7" t="s">
        <v>4</v>
      </c>
      <c r="H49" s="18" t="s">
        <v>2223</v>
      </c>
      <c r="I49" s="18" t="s">
        <v>2588</v>
      </c>
      <c r="J49" s="18" t="s">
        <v>2566</v>
      </c>
      <c r="K49" s="6" t="str">
        <f t="shared" si="0"/>
        <v>No</v>
      </c>
      <c r="L49" s="6" t="str">
        <f t="shared" si="1"/>
        <v>Yes</v>
      </c>
      <c r="M49" s="6" t="str">
        <f t="shared" si="2"/>
        <v>Yes</v>
      </c>
      <c r="N49" s="6" t="str">
        <f t="shared" si="3"/>
        <v>Yes</v>
      </c>
      <c r="O49" s="23" t="str">
        <f t="shared" si="4"/>
        <v>habitasse</v>
      </c>
      <c r="P49" s="6" t="b">
        <f>COUNTIF('Seat deployment CHG TKTs'!$B49:$B3440,I49)&gt;0</f>
        <v>1</v>
      </c>
      <c r="Q49" s="6" t="str">
        <f>IFERROR(INDEX('Seat deployment CHG TKTs'!$A$2:$A$3440,MATCH(I49,'Seat deployment CHG TKTs'!$B$2:$B$3440,0)),"No CHG TKT")</f>
        <v>CHG0009332</v>
      </c>
      <c r="R49" s="6" t="b">
        <f>ISBLANK(#REF!)</f>
        <v>0</v>
      </c>
      <c r="S49" s="6" t="b">
        <f t="shared" si="5"/>
        <v>0</v>
      </c>
    </row>
    <row r="50" spans="1:19" ht="14.45" customHeight="1" x14ac:dyDescent="0.25">
      <c r="A50" t="s">
        <v>446</v>
      </c>
      <c r="B50" s="18" t="s">
        <v>923</v>
      </c>
      <c r="C50" s="18" t="s">
        <v>1383</v>
      </c>
      <c r="D50" s="29">
        <v>43949.513680555552</v>
      </c>
      <c r="E50" s="96">
        <f t="shared" si="6"/>
        <v>43949</v>
      </c>
      <c r="F50" s="18" t="s">
        <v>1871</v>
      </c>
      <c r="G50" s="90" t="s">
        <v>5</v>
      </c>
      <c r="H50" s="18" t="s">
        <v>2333</v>
      </c>
      <c r="I50" s="18" t="s">
        <v>2810</v>
      </c>
      <c r="J50" s="18" t="s">
        <v>2567</v>
      </c>
      <c r="K50" s="6" t="str">
        <f t="shared" si="0"/>
        <v>No</v>
      </c>
      <c r="L50" s="6" t="str">
        <f t="shared" si="1"/>
        <v>Yes</v>
      </c>
      <c r="M50" s="6" t="str">
        <f t="shared" si="2"/>
        <v>Yes</v>
      </c>
      <c r="N50" s="6" t="str">
        <f t="shared" si="3"/>
        <v>Yes</v>
      </c>
      <c r="O50" s="23" t="str">
        <f t="shared" si="4"/>
        <v>habitasse</v>
      </c>
      <c r="P50" s="6" t="b">
        <f>COUNTIF('Seat deployment CHG TKTs'!$B50:$B3440,I50)&gt;0</f>
        <v>0</v>
      </c>
      <c r="Q50" s="6" t="str">
        <f>IFERROR(INDEX('Seat deployment CHG TKTs'!$A$2:$A$3440,MATCH(I50,'Seat deployment CHG TKTs'!$B$2:$B$3440,0)),"No CHG TKT")</f>
        <v>No CHG TKT</v>
      </c>
      <c r="R50" s="6" t="b">
        <f>ISBLANK(#REF!)</f>
        <v>0</v>
      </c>
      <c r="S50" s="6" t="b">
        <f t="shared" si="5"/>
        <v>0</v>
      </c>
    </row>
    <row r="51" spans="1:19" ht="14.45" customHeight="1" x14ac:dyDescent="0.25">
      <c r="A51" t="s">
        <v>352</v>
      </c>
      <c r="B51" s="18" t="s">
        <v>709</v>
      </c>
      <c r="C51" s="18" t="s">
        <v>1287</v>
      </c>
      <c r="D51" s="29">
        <v>43949.962418981479</v>
      </c>
      <c r="E51" s="96">
        <f t="shared" si="6"/>
        <v>43949</v>
      </c>
      <c r="F51" s="18" t="s">
        <v>1775</v>
      </c>
      <c r="G51" s="7" t="s">
        <v>4</v>
      </c>
      <c r="H51" s="18" t="s">
        <v>2254</v>
      </c>
      <c r="I51" s="18" t="s">
        <v>2576</v>
      </c>
      <c r="J51" s="18" t="s">
        <v>2566</v>
      </c>
      <c r="K51" s="6" t="str">
        <f t="shared" si="0"/>
        <v>No</v>
      </c>
      <c r="L51" s="6" t="str">
        <f t="shared" si="1"/>
        <v>Yes</v>
      </c>
      <c r="M51" s="6" t="str">
        <f t="shared" si="2"/>
        <v>Yes</v>
      </c>
      <c r="N51" s="6" t="str">
        <f t="shared" si="3"/>
        <v>Yes</v>
      </c>
      <c r="O51" s="23" t="str">
        <f t="shared" si="4"/>
        <v>habitasse</v>
      </c>
      <c r="P51" s="6" t="b">
        <f>COUNTIF('Seat deployment CHG TKTs'!$B51:$B3440,I51)&gt;0</f>
        <v>0</v>
      </c>
      <c r="Q51" s="6" t="str">
        <f>IFERROR(INDEX('Seat deployment CHG TKTs'!$A$2:$A$3440,MATCH(I51,'Seat deployment CHG TKTs'!$B$2:$B$3440,0)),"No CHG TKT")</f>
        <v>CHG0009983</v>
      </c>
      <c r="R51" s="6" t="b">
        <f>ISBLANK(#REF!)</f>
        <v>0</v>
      </c>
      <c r="S51" s="6" t="b">
        <f t="shared" si="5"/>
        <v>0</v>
      </c>
    </row>
    <row r="52" spans="1:19" ht="14.45" customHeight="1" x14ac:dyDescent="0.25">
      <c r="A52" t="s">
        <v>317</v>
      </c>
      <c r="B52" s="18" t="s">
        <v>800</v>
      </c>
      <c r="C52" s="18" t="s">
        <v>1252</v>
      </c>
      <c r="D52" s="29">
        <v>43951.119409722225</v>
      </c>
      <c r="E52" s="96">
        <f t="shared" si="6"/>
        <v>43951</v>
      </c>
      <c r="F52" s="18" t="s">
        <v>1740</v>
      </c>
      <c r="G52" s="7" t="s">
        <v>4</v>
      </c>
      <c r="H52" s="18" t="s">
        <v>2225</v>
      </c>
      <c r="I52" s="18" t="s">
        <v>2618</v>
      </c>
      <c r="J52" s="18" t="s">
        <v>2566</v>
      </c>
      <c r="K52" s="6" t="str">
        <f t="shared" si="0"/>
        <v>Yes</v>
      </c>
      <c r="L52" s="6" t="str">
        <f t="shared" si="1"/>
        <v>Yes</v>
      </c>
      <c r="M52" s="6" t="str">
        <f t="shared" si="2"/>
        <v>Yes</v>
      </c>
      <c r="N52" s="6" t="str">
        <f t="shared" si="3"/>
        <v>Yes</v>
      </c>
      <c r="O52" s="23" t="str">
        <f t="shared" si="4"/>
        <v>habitasse</v>
      </c>
      <c r="P52" s="6" t="b">
        <f>COUNTIF('Seat deployment CHG TKTs'!$B52:$B3440,I52)&gt;0</f>
        <v>1</v>
      </c>
      <c r="Q52" s="6" t="str">
        <f>IFERROR(INDEX('Seat deployment CHG TKTs'!$A$2:$A$3440,MATCH(I52,'Seat deployment CHG TKTs'!$B$2:$B$3440,0)),"No CHG TKT")</f>
        <v>CHG0006097</v>
      </c>
      <c r="R52" s="6" t="b">
        <f>ISBLANK(#REF!)</f>
        <v>0</v>
      </c>
      <c r="S52" s="6" t="b">
        <f t="shared" si="5"/>
        <v>0</v>
      </c>
    </row>
    <row r="53" spans="1:19" ht="14.45" customHeight="1" x14ac:dyDescent="0.25">
      <c r="A53" t="s">
        <v>310</v>
      </c>
      <c r="B53" s="18" t="s">
        <v>795</v>
      </c>
      <c r="C53" s="18" t="s">
        <v>1245</v>
      </c>
      <c r="D53" s="29">
        <v>43951.356215277781</v>
      </c>
      <c r="E53" s="96">
        <f t="shared" si="6"/>
        <v>43951</v>
      </c>
      <c r="F53" s="18" t="s">
        <v>1733</v>
      </c>
      <c r="G53" s="7" t="s">
        <v>4</v>
      </c>
      <c r="H53" s="18" t="s">
        <v>1634</v>
      </c>
      <c r="I53" s="18" t="s">
        <v>2989</v>
      </c>
      <c r="J53" s="18" t="s">
        <v>2566</v>
      </c>
      <c r="K53" s="6" t="str">
        <f t="shared" si="0"/>
        <v>No</v>
      </c>
      <c r="L53" s="6" t="str">
        <f t="shared" si="1"/>
        <v>Yes</v>
      </c>
      <c r="M53" s="6" t="str">
        <f t="shared" si="2"/>
        <v>Yes</v>
      </c>
      <c r="N53" s="6" t="str">
        <f t="shared" si="3"/>
        <v>Yes</v>
      </c>
      <c r="O53" s="23" t="str">
        <f t="shared" si="4"/>
        <v>habitasse</v>
      </c>
      <c r="P53" s="6" t="b">
        <f>COUNTIF('Seat deployment CHG TKTs'!$B53:$B3440,I53)&gt;0</f>
        <v>0</v>
      </c>
      <c r="Q53" s="6" t="str">
        <f>IFERROR(INDEX('Seat deployment CHG TKTs'!$A$2:$A$3440,MATCH(I53,'Seat deployment CHG TKTs'!$B$2:$B$3440,0)),"No CHG TKT")</f>
        <v>No CHG TKT</v>
      </c>
      <c r="R53" s="6" t="b">
        <f>ISBLANK(#REF!)</f>
        <v>0</v>
      </c>
      <c r="S53" s="6" t="b">
        <f t="shared" si="5"/>
        <v>0</v>
      </c>
    </row>
    <row r="54" spans="1:19" ht="14.45" customHeight="1" x14ac:dyDescent="0.25">
      <c r="A54" t="s">
        <v>504</v>
      </c>
      <c r="B54" s="18" t="s">
        <v>969</v>
      </c>
      <c r="C54" s="18" t="s">
        <v>1439</v>
      </c>
      <c r="D54" s="29">
        <v>43951.6872337963</v>
      </c>
      <c r="E54" s="96">
        <f t="shared" si="6"/>
        <v>43951</v>
      </c>
      <c r="F54" s="18" t="s">
        <v>1929</v>
      </c>
      <c r="G54" s="90" t="s">
        <v>2131</v>
      </c>
      <c r="H54" s="18" t="s">
        <v>2381</v>
      </c>
      <c r="I54" s="18" t="s">
        <v>2951</v>
      </c>
      <c r="J54" s="18" t="s">
        <v>2568</v>
      </c>
      <c r="K54" s="6" t="str">
        <f t="shared" si="0"/>
        <v>No</v>
      </c>
      <c r="L54" s="6" t="str">
        <f t="shared" si="1"/>
        <v>Yes</v>
      </c>
      <c r="M54" s="6" t="str">
        <f t="shared" si="2"/>
        <v>Yes</v>
      </c>
      <c r="N54" s="6" t="str">
        <f t="shared" si="3"/>
        <v>Yes</v>
      </c>
      <c r="O54" s="23" t="str">
        <f t="shared" si="4"/>
        <v>habitasse</v>
      </c>
      <c r="P54" s="6" t="b">
        <f>COUNTIF('Seat deployment CHG TKTs'!$B54:$B3440,I54)&gt;0</f>
        <v>0</v>
      </c>
      <c r="Q54" s="6" t="str">
        <f>IFERROR(INDEX('Seat deployment CHG TKTs'!$A$2:$A$3440,MATCH(I54,'Seat deployment CHG TKTs'!$B$2:$B$3440,0)),"No CHG TKT")</f>
        <v>No CHG TKT</v>
      </c>
      <c r="R54" s="6" t="b">
        <f>ISBLANK(#REF!)</f>
        <v>0</v>
      </c>
      <c r="S54" s="6" t="b">
        <f t="shared" si="5"/>
        <v>0</v>
      </c>
    </row>
    <row r="55" spans="1:19" ht="14.45" customHeight="1" x14ac:dyDescent="0.25">
      <c r="A55" t="s">
        <v>574</v>
      </c>
      <c r="B55" s="18" t="s">
        <v>1031</v>
      </c>
      <c r="C55" s="18" t="s">
        <v>1509</v>
      </c>
      <c r="D55" s="29">
        <v>43952.543819444443</v>
      </c>
      <c r="E55" s="96">
        <f t="shared" si="6"/>
        <v>43952</v>
      </c>
      <c r="F55" s="18" t="s">
        <v>1998</v>
      </c>
      <c r="G55" s="90" t="s">
        <v>2132</v>
      </c>
      <c r="H55" s="18" t="s">
        <v>2442</v>
      </c>
      <c r="I55" s="18" t="s">
        <v>2750</v>
      </c>
      <c r="J55" s="18" t="s">
        <v>2569</v>
      </c>
      <c r="K55" s="6" t="str">
        <f t="shared" si="0"/>
        <v>No</v>
      </c>
      <c r="L55" s="6" t="str">
        <f t="shared" si="1"/>
        <v>Yes</v>
      </c>
      <c r="M55" s="6" t="str">
        <f t="shared" si="2"/>
        <v>Yes</v>
      </c>
      <c r="N55" s="6" t="str">
        <f t="shared" si="3"/>
        <v>Yes</v>
      </c>
      <c r="O55" s="23" t="str">
        <f t="shared" si="4"/>
        <v>habitasse</v>
      </c>
      <c r="P55" s="6" t="b">
        <f>COUNTIF('Seat deployment CHG TKTs'!$B55:$B3440,I55)&gt;0</f>
        <v>0</v>
      </c>
      <c r="Q55" s="6" t="str">
        <f>IFERROR(INDEX('Seat deployment CHG TKTs'!$A$2:$A$3440,MATCH(I55,'Seat deployment CHG TKTs'!$B$2:$B$3440,0)),"No CHG TKT")</f>
        <v>No CHG TKT</v>
      </c>
      <c r="R55" s="6" t="b">
        <f>ISBLANK(#REF!)</f>
        <v>0</v>
      </c>
      <c r="S55" s="6" t="b">
        <f t="shared" si="5"/>
        <v>0</v>
      </c>
    </row>
    <row r="56" spans="1:19" ht="14.45" customHeight="1" x14ac:dyDescent="0.25">
      <c r="A56" t="s">
        <v>622</v>
      </c>
      <c r="B56" s="18" t="s">
        <v>1070</v>
      </c>
      <c r="C56" s="18" t="s">
        <v>1553</v>
      </c>
      <c r="D56" s="29">
        <v>43953.115682870368</v>
      </c>
      <c r="E56" s="96">
        <f t="shared" si="6"/>
        <v>43953</v>
      </c>
      <c r="F56" s="18" t="s">
        <v>2046</v>
      </c>
      <c r="G56" s="90" t="s">
        <v>2132</v>
      </c>
      <c r="H56" s="18" t="s">
        <v>2485</v>
      </c>
      <c r="I56" s="18" t="s">
        <v>2630</v>
      </c>
      <c r="J56" s="18" t="s">
        <v>2570</v>
      </c>
      <c r="K56" s="6" t="str">
        <f t="shared" si="0"/>
        <v>No</v>
      </c>
      <c r="L56" s="6" t="str">
        <f t="shared" si="1"/>
        <v>No</v>
      </c>
      <c r="M56" s="6" t="str">
        <f t="shared" si="2"/>
        <v>No</v>
      </c>
      <c r="N56" s="6" t="str">
        <f t="shared" si="3"/>
        <v>Yes</v>
      </c>
      <c r="O56" s="23" t="str">
        <f t="shared" si="4"/>
        <v>congue</v>
      </c>
      <c r="P56" s="6" t="b">
        <f>COUNTIF('Seat deployment CHG TKTs'!$B56:$B3440,I56)&gt;0</f>
        <v>0</v>
      </c>
      <c r="Q56" s="6" t="str">
        <f>IFERROR(INDEX('Seat deployment CHG TKTs'!$A$2:$A$3440,MATCH(I56,'Seat deployment CHG TKTs'!$B$2:$B$3440,0)),"No CHG TKT")</f>
        <v>No CHG TKT</v>
      </c>
      <c r="R56" s="6" t="b">
        <f>ISBLANK(#REF!)</f>
        <v>0</v>
      </c>
      <c r="S56" s="6" t="b">
        <f t="shared" si="5"/>
        <v>0</v>
      </c>
    </row>
    <row r="57" spans="1:19" ht="14.45" customHeight="1" x14ac:dyDescent="0.25">
      <c r="A57" t="s">
        <v>359</v>
      </c>
      <c r="B57" s="18" t="s">
        <v>838</v>
      </c>
      <c r="C57" s="18" t="s">
        <v>1295</v>
      </c>
      <c r="D57" s="29">
        <v>43953.972881944443</v>
      </c>
      <c r="E57" s="96">
        <f t="shared" si="6"/>
        <v>43953</v>
      </c>
      <c r="F57" s="18" t="s">
        <v>1783</v>
      </c>
      <c r="G57" s="7" t="s">
        <v>4</v>
      </c>
      <c r="H57" s="18" t="s">
        <v>2261</v>
      </c>
      <c r="I57" s="18" t="s">
        <v>2857</v>
      </c>
      <c r="J57" s="18" t="s">
        <v>2566</v>
      </c>
      <c r="K57" s="6" t="str">
        <f t="shared" si="0"/>
        <v>No</v>
      </c>
      <c r="L57" s="6" t="str">
        <f t="shared" si="1"/>
        <v>Yes</v>
      </c>
      <c r="M57" s="6" t="str">
        <f t="shared" si="2"/>
        <v>Yes</v>
      </c>
      <c r="N57" s="6" t="str">
        <f t="shared" si="3"/>
        <v>Yes</v>
      </c>
      <c r="O57" s="23" t="str">
        <f t="shared" si="4"/>
        <v>habitasse</v>
      </c>
      <c r="P57" s="6" t="b">
        <f>COUNTIF('Seat deployment CHG TKTs'!$B57:$B3440,I57)&gt;0</f>
        <v>0</v>
      </c>
      <c r="Q57" s="6" t="str">
        <f>IFERROR(INDEX('Seat deployment CHG TKTs'!$A$2:$A$3440,MATCH(I57,'Seat deployment CHG TKTs'!$B$2:$B$3440,0)),"No CHG TKT")</f>
        <v>No CHG TKT</v>
      </c>
      <c r="R57" s="6" t="b">
        <f>ISBLANK(#REF!)</f>
        <v>0</v>
      </c>
      <c r="S57" s="6" t="b">
        <f t="shared" si="5"/>
        <v>0</v>
      </c>
    </row>
    <row r="58" spans="1:19" ht="14.45" customHeight="1" x14ac:dyDescent="0.25">
      <c r="A58" t="s">
        <v>348</v>
      </c>
      <c r="B58" s="18" t="s">
        <v>828</v>
      </c>
      <c r="C58" s="18" t="s">
        <v>1283</v>
      </c>
      <c r="D58" s="29">
        <v>43954.362592592595</v>
      </c>
      <c r="E58" s="96">
        <f t="shared" si="6"/>
        <v>43954</v>
      </c>
      <c r="F58" s="18" t="s">
        <v>1771</v>
      </c>
      <c r="G58" s="7" t="s">
        <v>4</v>
      </c>
      <c r="H58" s="18" t="s">
        <v>2251</v>
      </c>
      <c r="I58" s="18" t="s">
        <v>2839</v>
      </c>
      <c r="J58" s="18" t="s">
        <v>2566</v>
      </c>
      <c r="K58" s="6" t="str">
        <f t="shared" si="0"/>
        <v>No</v>
      </c>
      <c r="L58" s="6" t="str">
        <f t="shared" si="1"/>
        <v>Yes</v>
      </c>
      <c r="M58" s="6" t="str">
        <f t="shared" si="2"/>
        <v>Yes</v>
      </c>
      <c r="N58" s="6" t="str">
        <f t="shared" si="3"/>
        <v>Yes</v>
      </c>
      <c r="O58" s="23" t="str">
        <f t="shared" si="4"/>
        <v>habitasse</v>
      </c>
      <c r="P58" s="6" t="b">
        <f>COUNTIF('Seat deployment CHG TKTs'!$B58:$B3440,I58)&gt;0</f>
        <v>0</v>
      </c>
      <c r="Q58" s="6" t="str">
        <f>IFERROR(INDEX('Seat deployment CHG TKTs'!$A$2:$A$3440,MATCH(I58,'Seat deployment CHG TKTs'!$B$2:$B$3440,0)),"No CHG TKT")</f>
        <v>No CHG TKT</v>
      </c>
      <c r="R58" s="6" t="b">
        <f>ISBLANK(#REF!)</f>
        <v>0</v>
      </c>
      <c r="S58" s="6" t="b">
        <f t="shared" si="5"/>
        <v>0</v>
      </c>
    </row>
    <row r="59" spans="1:19" ht="14.45" customHeight="1" x14ac:dyDescent="0.25">
      <c r="A59" t="s">
        <v>611</v>
      </c>
      <c r="B59" s="18" t="s">
        <v>1146</v>
      </c>
      <c r="C59" s="18" t="s">
        <v>1542</v>
      </c>
      <c r="D59" s="29">
        <v>43954.42224537037</v>
      </c>
      <c r="E59" s="96">
        <f t="shared" si="6"/>
        <v>43954</v>
      </c>
      <c r="F59" s="18" t="s">
        <v>2035</v>
      </c>
      <c r="G59" s="90" t="s">
        <v>2132</v>
      </c>
      <c r="H59" s="18" t="s">
        <v>2475</v>
      </c>
      <c r="I59" s="18" t="s">
        <v>2605</v>
      </c>
      <c r="J59" s="18" t="s">
        <v>2570</v>
      </c>
      <c r="K59" s="6" t="str">
        <f t="shared" si="0"/>
        <v>No</v>
      </c>
      <c r="L59" s="6" t="str">
        <f t="shared" si="1"/>
        <v>Yes</v>
      </c>
      <c r="M59" s="6" t="str">
        <f t="shared" si="2"/>
        <v>Yes</v>
      </c>
      <c r="N59" s="6" t="str">
        <f t="shared" si="3"/>
        <v>Yes</v>
      </c>
      <c r="O59" s="23" t="str">
        <f t="shared" si="4"/>
        <v>habitasse</v>
      </c>
      <c r="P59" s="6" t="b">
        <f>COUNTIF('Seat deployment CHG TKTs'!$B59:$B3440,I59)&gt;0</f>
        <v>1</v>
      </c>
      <c r="Q59" s="6" t="str">
        <f>IFERROR(INDEX('Seat deployment CHG TKTs'!$A$2:$A$3440,MATCH(I59,'Seat deployment CHG TKTs'!$B$2:$B$3440,0)),"No CHG TKT")</f>
        <v>CHG0004104</v>
      </c>
      <c r="R59" s="6" t="b">
        <f>ISBLANK(#REF!)</f>
        <v>0</v>
      </c>
      <c r="S59" s="6" t="b">
        <f t="shared" si="5"/>
        <v>0</v>
      </c>
    </row>
    <row r="60" spans="1:19" ht="14.45" customHeight="1" x14ac:dyDescent="0.25">
      <c r="A60" t="s">
        <v>590</v>
      </c>
      <c r="B60" s="18" t="s">
        <v>1046</v>
      </c>
      <c r="C60" s="18" t="s">
        <v>1525</v>
      </c>
      <c r="D60" s="29">
        <v>43956.101157407407</v>
      </c>
      <c r="E60" s="96">
        <f t="shared" si="6"/>
        <v>43956</v>
      </c>
      <c r="F60" s="18" t="s">
        <v>2014</v>
      </c>
      <c r="G60" s="90" t="s">
        <v>2132</v>
      </c>
      <c r="H60" s="18" t="s">
        <v>2455</v>
      </c>
      <c r="I60" s="18" t="s">
        <v>3023</v>
      </c>
      <c r="J60" s="18" t="s">
        <v>2569</v>
      </c>
      <c r="K60" s="6" t="str">
        <f t="shared" si="0"/>
        <v>No</v>
      </c>
      <c r="L60" s="6" t="str">
        <f t="shared" si="1"/>
        <v>No</v>
      </c>
      <c r="M60" s="6" t="str">
        <f t="shared" si="2"/>
        <v>No</v>
      </c>
      <c r="N60" s="6" t="str">
        <f t="shared" si="3"/>
        <v>No</v>
      </c>
      <c r="O60" s="23" t="str">
        <f t="shared" si="4"/>
        <v>tempus</v>
      </c>
      <c r="P60" s="6" t="b">
        <f>COUNTIF('Seat deployment CHG TKTs'!$B60:$B3440,I60)&gt;0</f>
        <v>0</v>
      </c>
      <c r="Q60" s="6" t="str">
        <f>IFERROR(INDEX('Seat deployment CHG TKTs'!$A$2:$A$3440,MATCH(I60,'Seat deployment CHG TKTs'!$B$2:$B$3440,0)),"No CHG TKT")</f>
        <v>No CHG TKT</v>
      </c>
      <c r="R60" s="6" t="b">
        <f>ISBLANK(#REF!)</f>
        <v>0</v>
      </c>
      <c r="S60" s="6" t="b">
        <f t="shared" si="5"/>
        <v>0</v>
      </c>
    </row>
    <row r="61" spans="1:19" ht="14.45" customHeight="1" x14ac:dyDescent="0.25">
      <c r="A61" t="s">
        <v>331</v>
      </c>
      <c r="B61" s="18" t="s">
        <v>766</v>
      </c>
      <c r="C61" s="18" t="s">
        <v>1266</v>
      </c>
      <c r="D61" s="29">
        <v>43956.464479166665</v>
      </c>
      <c r="E61" s="96">
        <f t="shared" si="6"/>
        <v>43956</v>
      </c>
      <c r="F61" s="18" t="s">
        <v>1754</v>
      </c>
      <c r="G61" s="7" t="s">
        <v>4</v>
      </c>
      <c r="H61" s="18" t="s">
        <v>2237</v>
      </c>
      <c r="I61" s="18" t="s">
        <v>2600</v>
      </c>
      <c r="J61" s="18" t="s">
        <v>2566</v>
      </c>
      <c r="K61" s="6" t="str">
        <f t="shared" si="0"/>
        <v>No</v>
      </c>
      <c r="L61" s="6" t="str">
        <f t="shared" si="1"/>
        <v>Yes</v>
      </c>
      <c r="M61" s="6" t="str">
        <f t="shared" si="2"/>
        <v>Yes</v>
      </c>
      <c r="N61" s="6" t="str">
        <f t="shared" si="3"/>
        <v>Yes</v>
      </c>
      <c r="O61" s="23" t="str">
        <f t="shared" si="4"/>
        <v>habitasse</v>
      </c>
      <c r="P61" s="6" t="b">
        <f>COUNTIF('Seat deployment CHG TKTs'!$B61:$B3440,I61)&gt;0</f>
        <v>1</v>
      </c>
      <c r="Q61" s="6" t="str">
        <f>IFERROR(INDEX('Seat deployment CHG TKTs'!$A$2:$A$3440,MATCH(I61,'Seat deployment CHG TKTs'!$B$2:$B$3440,0)),"No CHG TKT")</f>
        <v>CHG0002477</v>
      </c>
      <c r="R61" s="6" t="b">
        <f>ISBLANK(#REF!)</f>
        <v>0</v>
      </c>
      <c r="S61" s="6" t="b">
        <f t="shared" si="5"/>
        <v>0</v>
      </c>
    </row>
    <row r="62" spans="1:19" ht="14.45" customHeight="1" x14ac:dyDescent="0.25">
      <c r="A62" t="s">
        <v>241</v>
      </c>
      <c r="B62" s="18" t="s">
        <v>733</v>
      </c>
      <c r="C62" s="18" t="s">
        <v>1176</v>
      </c>
      <c r="D62" s="29">
        <v>43956.71980324074</v>
      </c>
      <c r="E62" s="96">
        <f t="shared" si="6"/>
        <v>43956</v>
      </c>
      <c r="F62" s="18" t="s">
        <v>1664</v>
      </c>
      <c r="G62" s="7" t="s">
        <v>4</v>
      </c>
      <c r="H62" s="18" t="s">
        <v>2159</v>
      </c>
      <c r="I62" s="18" t="s">
        <v>2975</v>
      </c>
      <c r="J62" s="18" t="s">
        <v>2562</v>
      </c>
      <c r="K62" s="6" t="str">
        <f t="shared" si="0"/>
        <v>No</v>
      </c>
      <c r="L62" s="6" t="str">
        <f t="shared" si="1"/>
        <v>Yes</v>
      </c>
      <c r="M62" s="6" t="str">
        <f t="shared" si="2"/>
        <v>Yes</v>
      </c>
      <c r="N62" s="6" t="str">
        <f t="shared" si="3"/>
        <v>Yes</v>
      </c>
      <c r="O62" s="23" t="str">
        <f t="shared" si="4"/>
        <v>habitasse</v>
      </c>
      <c r="P62" s="6" t="b">
        <f>COUNTIF('Seat deployment CHG TKTs'!$B62:$B3440,I62)&gt;0</f>
        <v>0</v>
      </c>
      <c r="Q62" s="6" t="str">
        <f>IFERROR(INDEX('Seat deployment CHG TKTs'!$A$2:$A$3440,MATCH(I62,'Seat deployment CHG TKTs'!$B$2:$B$3440,0)),"No CHG TKT")</f>
        <v>No CHG TKT</v>
      </c>
      <c r="R62" s="6" t="b">
        <f>ISBLANK(#REF!)</f>
        <v>0</v>
      </c>
      <c r="S62" s="6" t="b">
        <f t="shared" si="5"/>
        <v>0</v>
      </c>
    </row>
    <row r="63" spans="1:19" ht="14.45" customHeight="1" x14ac:dyDescent="0.25">
      <c r="A63" t="s">
        <v>282</v>
      </c>
      <c r="B63" s="18" t="s">
        <v>769</v>
      </c>
      <c r="C63" s="18" t="s">
        <v>1217</v>
      </c>
      <c r="D63" s="29">
        <v>43956.727743055555</v>
      </c>
      <c r="E63" s="96">
        <f t="shared" si="6"/>
        <v>43956</v>
      </c>
      <c r="F63" s="18" t="s">
        <v>1705</v>
      </c>
      <c r="G63" s="7" t="s">
        <v>4</v>
      </c>
      <c r="H63" s="18" t="s">
        <v>2193</v>
      </c>
      <c r="I63" s="18" t="s">
        <v>2952</v>
      </c>
      <c r="J63" s="18" t="s">
        <v>2564</v>
      </c>
      <c r="K63" s="6" t="str">
        <f t="shared" si="0"/>
        <v>No</v>
      </c>
      <c r="L63" s="6" t="str">
        <f t="shared" si="1"/>
        <v>Yes</v>
      </c>
      <c r="M63" s="6" t="str">
        <f t="shared" si="2"/>
        <v>Yes</v>
      </c>
      <c r="N63" s="6" t="str">
        <f t="shared" si="3"/>
        <v>Yes</v>
      </c>
      <c r="O63" s="23" t="str">
        <f t="shared" si="4"/>
        <v>habitasse</v>
      </c>
      <c r="P63" s="6" t="b">
        <f>COUNTIF('Seat deployment CHG TKTs'!$B63:$B3440,I63)&gt;0</f>
        <v>0</v>
      </c>
      <c r="Q63" s="6" t="str">
        <f>IFERROR(INDEX('Seat deployment CHG TKTs'!$A$2:$A$3440,MATCH(I63,'Seat deployment CHG TKTs'!$B$2:$B$3440,0)),"No CHG TKT")</f>
        <v>No CHG TKT</v>
      </c>
      <c r="R63" s="6" t="b">
        <f>ISBLANK(#REF!)</f>
        <v>0</v>
      </c>
      <c r="S63" s="6" t="b">
        <f t="shared" si="5"/>
        <v>0</v>
      </c>
    </row>
    <row r="64" spans="1:19" ht="14.45" customHeight="1" x14ac:dyDescent="0.25">
      <c r="A64" t="s">
        <v>470</v>
      </c>
      <c r="B64" s="18" t="s">
        <v>943</v>
      </c>
      <c r="C64" s="18" t="s">
        <v>1153</v>
      </c>
      <c r="D64" s="29">
        <v>43957.061412037037</v>
      </c>
      <c r="E64" s="96">
        <f t="shared" si="6"/>
        <v>43957</v>
      </c>
      <c r="F64" s="18" t="s">
        <v>1895</v>
      </c>
      <c r="G64" s="90" t="s">
        <v>2131</v>
      </c>
      <c r="H64" s="18" t="s">
        <v>1634</v>
      </c>
      <c r="I64" s="18" t="s">
        <v>2658</v>
      </c>
      <c r="J64" s="18" t="s">
        <v>2568</v>
      </c>
      <c r="K64" s="6" t="str">
        <f t="shared" si="0"/>
        <v>No</v>
      </c>
      <c r="L64" s="6" t="str">
        <f t="shared" si="1"/>
        <v>Yes</v>
      </c>
      <c r="M64" s="6" t="str">
        <f t="shared" si="2"/>
        <v>Yes</v>
      </c>
      <c r="N64" s="6" t="str">
        <f t="shared" si="3"/>
        <v>Yes</v>
      </c>
      <c r="O64" s="23" t="str">
        <f t="shared" si="4"/>
        <v>habitasse</v>
      </c>
      <c r="P64" s="6" t="b">
        <f>COUNTIF('Seat deployment CHG TKTs'!$B64:$B3440,I64)&gt;0</f>
        <v>0</v>
      </c>
      <c r="Q64" s="6" t="str">
        <f>IFERROR(INDEX('Seat deployment CHG TKTs'!$A$2:$A$3440,MATCH(I64,'Seat deployment CHG TKTs'!$B$2:$B$3440,0)),"No CHG TKT")</f>
        <v>No CHG TKT</v>
      </c>
      <c r="R64" s="6" t="b">
        <f>ISBLANK(#REF!)</f>
        <v>0</v>
      </c>
      <c r="S64" s="6" t="b">
        <f t="shared" si="5"/>
        <v>0</v>
      </c>
    </row>
    <row r="65" spans="1:19" ht="14.45" customHeight="1" x14ac:dyDescent="0.25">
      <c r="A65" t="s">
        <v>213</v>
      </c>
      <c r="B65" s="18" t="s">
        <v>707</v>
      </c>
      <c r="C65" s="18" t="s">
        <v>1148</v>
      </c>
      <c r="D65" s="29">
        <v>43957.131111111114</v>
      </c>
      <c r="E65" s="96">
        <f t="shared" si="6"/>
        <v>43957</v>
      </c>
      <c r="F65" s="18" t="s">
        <v>1636</v>
      </c>
      <c r="G65" s="7" t="s">
        <v>4</v>
      </c>
      <c r="H65" s="18" t="s">
        <v>2133</v>
      </c>
      <c r="I65" s="18" t="s">
        <v>2641</v>
      </c>
      <c r="J65" s="18" t="s">
        <v>2561</v>
      </c>
      <c r="K65" s="6" t="str">
        <f t="shared" si="0"/>
        <v>No</v>
      </c>
      <c r="L65" s="6" t="str">
        <f t="shared" si="1"/>
        <v>Yes</v>
      </c>
      <c r="M65" s="6" t="str">
        <f t="shared" si="2"/>
        <v>Yes</v>
      </c>
      <c r="N65" s="6" t="str">
        <f t="shared" si="3"/>
        <v>Yes</v>
      </c>
      <c r="O65" s="23" t="str">
        <f t="shared" si="4"/>
        <v>congue</v>
      </c>
      <c r="P65" s="6" t="b">
        <f>COUNTIF('Seat deployment CHG TKTs'!$B65:$B3440,I65)&gt;0</f>
        <v>0</v>
      </c>
      <c r="Q65" s="6" t="str">
        <f>IFERROR(INDEX('Seat deployment CHG TKTs'!$A$2:$A$3440,MATCH(I65,'Seat deployment CHG TKTs'!$B$2:$B$3440,0)),"No CHG TKT")</f>
        <v>No CHG TKT</v>
      </c>
      <c r="R65" s="6" t="b">
        <f>ISBLANK(#REF!)</f>
        <v>0</v>
      </c>
      <c r="S65" s="6" t="b">
        <f t="shared" si="5"/>
        <v>0</v>
      </c>
    </row>
    <row r="66" spans="1:19" ht="14.45" customHeight="1" x14ac:dyDescent="0.25">
      <c r="A66" t="s">
        <v>653</v>
      </c>
      <c r="B66" s="18" t="s">
        <v>1099</v>
      </c>
      <c r="C66" s="18" t="s">
        <v>1583</v>
      </c>
      <c r="D66" s="29">
        <v>43958.478078703702</v>
      </c>
      <c r="E66" s="96">
        <f t="shared" si="6"/>
        <v>43958</v>
      </c>
      <c r="F66" s="18" t="s">
        <v>2077</v>
      </c>
      <c r="G66" s="90" t="s">
        <v>2132</v>
      </c>
      <c r="H66" s="18" t="s">
        <v>2514</v>
      </c>
      <c r="I66" s="18" t="s">
        <v>2713</v>
      </c>
      <c r="J66" s="18" t="s">
        <v>2570</v>
      </c>
      <c r="K66" s="6" t="str">
        <f t="shared" ref="K66:K129" si="7">IFERROR(
IF(OR(
SUMPRODUCT(--ISNUMBER(SEARCH("sed sit",$C66)))&gt;0,
SUMPRODUCT(--ISNUMBER(SEARCH("nisl elit",$C66)))&gt;0,
SUMPRODUCT(--ISNUMBER(SEARCH("condimentum",$C66)))&gt;0),"Yes","No"),"")</f>
        <v>No</v>
      </c>
      <c r="L66" s="6" t="str">
        <f t="shared" ref="L66:L129" si="8">IFERROR(
IF(OR(
SUMPRODUCT(--ISNUMBER(SEARCH("sed sit",$F66)))&gt;0,
SUMPRODUCT(--ISNUMBER(SEARCH("nisl elit",$F66)))&gt;0,
SUMPRODUCT(--ISNUMBER(SEARCH("condimentum",$F66)))&gt;0),"Yes","No"),"")</f>
        <v>Yes</v>
      </c>
      <c r="M66" s="6" t="str">
        <f t="shared" ref="M66:M129" si="9">IFERROR(
IF(OR(K66=
"Yes",L66=
"Yes"),"Yes","No"),"")</f>
        <v>Yes</v>
      </c>
      <c r="N66" s="6" t="str">
        <f t="shared" ref="N66:N129" si="10">IFERROR(
IF(SUMPRODUCT(--ISNUMBER(SEARCH("augue",$F66))),"Yes","No"),"")</f>
        <v>Yes</v>
      </c>
      <c r="O66" s="23" t="str">
        <f t="shared" ref="O66:O129" si="11">IF(ISNUMBER(SEARCH("habitasse",$F66)),"habitasse",
IF(ISNUMBER(SEARCH("congue",$F66)),"congue",
IF(ISNUMBER(SEARCH("pede",$F66,)),"pede",
IF(ISNUMBER(SEARCH("feugiat",$F66)),"feugiat",
IF(ISNUMBER(SEARCH("tempus",$F66)),"tempus",
IF(ISNUMBER(SEARCH("magnis",$F66)),"magnis",
IF(ISNUMBER(SEARCH("pellentesque",$F66)),"pellentesque",
IF(ISNUMBER(SEARCH("ultrices",$F66)),"ultrices",
"None"))))))))</f>
        <v>habitasse</v>
      </c>
      <c r="P66" s="6" t="b">
        <f>COUNTIF('Seat deployment CHG TKTs'!$B66:$B3440,I66)&gt;0</f>
        <v>0</v>
      </c>
      <c r="Q66" s="6" t="str">
        <f>IFERROR(INDEX('Seat deployment CHG TKTs'!$A$2:$A$3440,MATCH(I66,'Seat deployment CHG TKTs'!$B$2:$B$3440,0)),"No CHG TKT")</f>
        <v>No CHG TKT</v>
      </c>
      <c r="R66" s="6" t="b">
        <f>ISBLANK(#REF!)</f>
        <v>0</v>
      </c>
      <c r="S66" s="6" t="b">
        <f t="shared" ref="S66:S129" si="12">ISBLANK(A66)</f>
        <v>0</v>
      </c>
    </row>
    <row r="67" spans="1:19" ht="14.45" customHeight="1" x14ac:dyDescent="0.25">
      <c r="A67" t="s">
        <v>692</v>
      </c>
      <c r="B67" s="18" t="s">
        <v>1132</v>
      </c>
      <c r="C67" s="18" t="s">
        <v>1621</v>
      </c>
      <c r="D67" s="29">
        <v>43958.55096064815</v>
      </c>
      <c r="E67" s="96">
        <f t="shared" ref="E67:E130" si="13">DATE(YEAR(D67),MONTH(D67),DAY(D67))</f>
        <v>43958</v>
      </c>
      <c r="F67" s="18" t="s">
        <v>2116</v>
      </c>
      <c r="G67" s="90" t="s">
        <v>2132</v>
      </c>
      <c r="H67" s="18" t="s">
        <v>2549</v>
      </c>
      <c r="I67" s="18" t="s">
        <v>2751</v>
      </c>
      <c r="J67" s="18" t="s">
        <v>2571</v>
      </c>
      <c r="K67" s="6" t="str">
        <f t="shared" si="7"/>
        <v>No</v>
      </c>
      <c r="L67" s="6" t="str">
        <f t="shared" si="8"/>
        <v>Yes</v>
      </c>
      <c r="M67" s="6" t="str">
        <f t="shared" si="9"/>
        <v>Yes</v>
      </c>
      <c r="N67" s="6" t="str">
        <f t="shared" si="10"/>
        <v>Yes</v>
      </c>
      <c r="O67" s="23" t="str">
        <f t="shared" si="11"/>
        <v>habitasse</v>
      </c>
      <c r="P67" s="6" t="b">
        <f>COUNTIF('Seat deployment CHG TKTs'!$B67:$B3440,I67)&gt;0</f>
        <v>0</v>
      </c>
      <c r="Q67" s="6" t="str">
        <f>IFERROR(INDEX('Seat deployment CHG TKTs'!$A$2:$A$3440,MATCH(I67,'Seat deployment CHG TKTs'!$B$2:$B$3440,0)),"No CHG TKT")</f>
        <v>No CHG TKT</v>
      </c>
      <c r="R67" s="6" t="b">
        <f>ISBLANK(#REF!)</f>
        <v>0</v>
      </c>
      <c r="S67" s="6" t="b">
        <f t="shared" si="12"/>
        <v>0</v>
      </c>
    </row>
    <row r="68" spans="1:19" ht="14.45" customHeight="1" x14ac:dyDescent="0.25">
      <c r="A68" t="s">
        <v>379</v>
      </c>
      <c r="B68" s="18" t="s">
        <v>855</v>
      </c>
      <c r="C68" s="18" t="s">
        <v>1315</v>
      </c>
      <c r="D68" s="29">
        <v>43959.097627314812</v>
      </c>
      <c r="E68" s="96">
        <f t="shared" si="13"/>
        <v>43959</v>
      </c>
      <c r="F68" s="18" t="s">
        <v>1803</v>
      </c>
      <c r="G68" s="90" t="s">
        <v>5</v>
      </c>
      <c r="H68" s="18" t="s">
        <v>2277</v>
      </c>
      <c r="I68" s="18" t="s">
        <v>2723</v>
      </c>
      <c r="J68" s="18" t="s">
        <v>2567</v>
      </c>
      <c r="K68" s="6" t="str">
        <f t="shared" si="7"/>
        <v>No</v>
      </c>
      <c r="L68" s="6" t="str">
        <f t="shared" si="8"/>
        <v>No</v>
      </c>
      <c r="M68" s="6" t="str">
        <f t="shared" si="9"/>
        <v>No</v>
      </c>
      <c r="N68" s="6" t="str">
        <f t="shared" si="10"/>
        <v>Yes</v>
      </c>
      <c r="O68" s="23" t="str">
        <f t="shared" si="11"/>
        <v>habitasse</v>
      </c>
      <c r="P68" s="6" t="b">
        <f>COUNTIF('Seat deployment CHG TKTs'!$B68:$B3440,I68)&gt;0</f>
        <v>0</v>
      </c>
      <c r="Q68" s="6" t="str">
        <f>IFERROR(INDEX('Seat deployment CHG TKTs'!$A$2:$A$3440,MATCH(I68,'Seat deployment CHG TKTs'!$B$2:$B$3440,0)),"No CHG TKT")</f>
        <v>No CHG TKT</v>
      </c>
      <c r="R68" s="6" t="b">
        <f>ISBLANK(#REF!)</f>
        <v>0</v>
      </c>
      <c r="S68" s="6" t="b">
        <f t="shared" si="12"/>
        <v>0</v>
      </c>
    </row>
    <row r="69" spans="1:19" ht="14.45" customHeight="1" x14ac:dyDescent="0.25">
      <c r="A69" t="s">
        <v>259</v>
      </c>
      <c r="B69" s="18" t="s">
        <v>748</v>
      </c>
      <c r="C69" s="18" t="s">
        <v>1194</v>
      </c>
      <c r="D69" s="29">
        <v>43959.476458333331</v>
      </c>
      <c r="E69" s="96">
        <f t="shared" si="13"/>
        <v>43959</v>
      </c>
      <c r="F69" s="18" t="s">
        <v>1682</v>
      </c>
      <c r="G69" s="7" t="s">
        <v>4</v>
      </c>
      <c r="H69" s="18" t="s">
        <v>2174</v>
      </c>
      <c r="I69" s="18" t="s">
        <v>2639</v>
      </c>
      <c r="J69" s="18" t="s">
        <v>2564</v>
      </c>
      <c r="K69" s="6" t="str">
        <f t="shared" si="7"/>
        <v>No</v>
      </c>
      <c r="L69" s="6" t="str">
        <f t="shared" si="8"/>
        <v>Yes</v>
      </c>
      <c r="M69" s="6" t="str">
        <f t="shared" si="9"/>
        <v>Yes</v>
      </c>
      <c r="N69" s="6" t="str">
        <f t="shared" si="10"/>
        <v>Yes</v>
      </c>
      <c r="O69" s="23" t="str">
        <f t="shared" si="11"/>
        <v>habitasse</v>
      </c>
      <c r="P69" s="6" t="b">
        <f>COUNTIF('Seat deployment CHG TKTs'!$B69:$B3440,I69)&gt;0</f>
        <v>0</v>
      </c>
      <c r="Q69" s="6" t="str">
        <f>IFERROR(INDEX('Seat deployment CHG TKTs'!$A$2:$A$3440,MATCH(I69,'Seat deployment CHG TKTs'!$B$2:$B$3440,0)),"No CHG TKT")</f>
        <v>No CHG TKT</v>
      </c>
      <c r="R69" s="6" t="b">
        <f>ISBLANK(#REF!)</f>
        <v>0</v>
      </c>
      <c r="S69" s="6" t="b">
        <f t="shared" si="12"/>
        <v>0</v>
      </c>
    </row>
    <row r="70" spans="1:19" ht="14.45" customHeight="1" x14ac:dyDescent="0.25">
      <c r="A70" t="s">
        <v>651</v>
      </c>
      <c r="B70" s="18" t="s">
        <v>1097</v>
      </c>
      <c r="C70" s="18" t="s">
        <v>1581</v>
      </c>
      <c r="D70" s="29">
        <v>43960.217210648145</v>
      </c>
      <c r="E70" s="96">
        <f t="shared" si="13"/>
        <v>43960</v>
      </c>
      <c r="F70" s="18" t="s">
        <v>2075</v>
      </c>
      <c r="G70" s="90" t="s">
        <v>2132</v>
      </c>
      <c r="H70" s="18" t="s">
        <v>2512</v>
      </c>
      <c r="I70" s="18" t="s">
        <v>3028</v>
      </c>
      <c r="J70" s="18" t="s">
        <v>2570</v>
      </c>
      <c r="K70" s="6" t="str">
        <f t="shared" si="7"/>
        <v>No</v>
      </c>
      <c r="L70" s="6" t="str">
        <f t="shared" si="8"/>
        <v>Yes</v>
      </c>
      <c r="M70" s="6" t="str">
        <f t="shared" si="9"/>
        <v>Yes</v>
      </c>
      <c r="N70" s="6" t="str">
        <f t="shared" si="10"/>
        <v>Yes</v>
      </c>
      <c r="O70" s="23" t="str">
        <f t="shared" si="11"/>
        <v>habitasse</v>
      </c>
      <c r="P70" s="6" t="b">
        <f>COUNTIF('Seat deployment CHG TKTs'!$B70:$B3440,I70)&gt;0</f>
        <v>0</v>
      </c>
      <c r="Q70" s="6" t="str">
        <f>IFERROR(INDEX('Seat deployment CHG TKTs'!$A$2:$A$3440,MATCH(I70,'Seat deployment CHG TKTs'!$B$2:$B$3440,0)),"No CHG TKT")</f>
        <v>No CHG TKT</v>
      </c>
      <c r="R70" s="6" t="b">
        <f>ISBLANK(#REF!)</f>
        <v>0</v>
      </c>
      <c r="S70" s="6" t="b">
        <f t="shared" si="12"/>
        <v>0</v>
      </c>
    </row>
    <row r="71" spans="1:19" ht="14.45" customHeight="1" x14ac:dyDescent="0.25">
      <c r="A71" t="s">
        <v>355</v>
      </c>
      <c r="B71" s="18" t="s">
        <v>833</v>
      </c>
      <c r="C71" s="18" t="s">
        <v>1290</v>
      </c>
      <c r="D71" s="29">
        <v>43960.37158564815</v>
      </c>
      <c r="E71" s="96">
        <f t="shared" si="13"/>
        <v>43960</v>
      </c>
      <c r="F71" s="18" t="s">
        <v>1778</v>
      </c>
      <c r="G71" s="7" t="s">
        <v>4</v>
      </c>
      <c r="H71" s="18" t="s">
        <v>2256</v>
      </c>
      <c r="I71" s="18" t="s">
        <v>2905</v>
      </c>
      <c r="J71" s="18" t="s">
        <v>2566</v>
      </c>
      <c r="K71" s="6" t="str">
        <f t="shared" si="7"/>
        <v>No</v>
      </c>
      <c r="L71" s="6" t="str">
        <f t="shared" si="8"/>
        <v>Yes</v>
      </c>
      <c r="M71" s="6" t="str">
        <f t="shared" si="9"/>
        <v>Yes</v>
      </c>
      <c r="N71" s="6" t="str">
        <f t="shared" si="10"/>
        <v>Yes</v>
      </c>
      <c r="O71" s="23" t="str">
        <f t="shared" si="11"/>
        <v>habitasse</v>
      </c>
      <c r="P71" s="6" t="b">
        <f>COUNTIF('Seat deployment CHG TKTs'!$B71:$B3440,I71)&gt;0</f>
        <v>0</v>
      </c>
      <c r="Q71" s="6" t="str">
        <f>IFERROR(INDEX('Seat deployment CHG TKTs'!$A$2:$A$3440,MATCH(I71,'Seat deployment CHG TKTs'!$B$2:$B$3440,0)),"No CHG TKT")</f>
        <v>No CHG TKT</v>
      </c>
      <c r="R71" s="6" t="b">
        <f>ISBLANK(#REF!)</f>
        <v>0</v>
      </c>
      <c r="S71" s="6" t="b">
        <f t="shared" si="12"/>
        <v>0</v>
      </c>
    </row>
    <row r="72" spans="1:19" ht="14.45" customHeight="1" x14ac:dyDescent="0.25">
      <c r="A72" t="s">
        <v>270</v>
      </c>
      <c r="B72" s="18" t="s">
        <v>759</v>
      </c>
      <c r="C72" s="18" t="s">
        <v>1205</v>
      </c>
      <c r="D72" s="29">
        <v>43961.710601851853</v>
      </c>
      <c r="E72" s="96">
        <f t="shared" si="13"/>
        <v>43961</v>
      </c>
      <c r="F72" s="18" t="s">
        <v>1693</v>
      </c>
      <c r="G72" s="7" t="s">
        <v>4</v>
      </c>
      <c r="H72" s="18" t="s">
        <v>2183</v>
      </c>
      <c r="I72" s="18" t="s">
        <v>2944</v>
      </c>
      <c r="J72" s="18" t="s">
        <v>2564</v>
      </c>
      <c r="K72" s="6" t="str">
        <f t="shared" si="7"/>
        <v>No</v>
      </c>
      <c r="L72" s="6" t="str">
        <f t="shared" si="8"/>
        <v>Yes</v>
      </c>
      <c r="M72" s="6" t="str">
        <f t="shared" si="9"/>
        <v>Yes</v>
      </c>
      <c r="N72" s="6" t="str">
        <f t="shared" si="10"/>
        <v>No</v>
      </c>
      <c r="O72" s="23" t="str">
        <f t="shared" si="11"/>
        <v>habitasse</v>
      </c>
      <c r="P72" s="6" t="b">
        <f>COUNTIF('Seat deployment CHG TKTs'!$B72:$B3440,I72)&gt;0</f>
        <v>0</v>
      </c>
      <c r="Q72" s="6" t="str">
        <f>IFERROR(INDEX('Seat deployment CHG TKTs'!$A$2:$A$3440,MATCH(I72,'Seat deployment CHG TKTs'!$B$2:$B$3440,0)),"No CHG TKT")</f>
        <v>No CHG TKT</v>
      </c>
      <c r="R72" s="6" t="b">
        <f>ISBLANK(#REF!)</f>
        <v>0</v>
      </c>
      <c r="S72" s="6" t="b">
        <f t="shared" si="12"/>
        <v>0</v>
      </c>
    </row>
    <row r="73" spans="1:19" ht="14.45" customHeight="1" x14ac:dyDescent="0.25">
      <c r="A73" t="s">
        <v>488</v>
      </c>
      <c r="B73" s="18" t="s">
        <v>956</v>
      </c>
      <c r="C73" s="18" t="s">
        <v>1424</v>
      </c>
      <c r="D73" s="29">
        <v>43962.041365740741</v>
      </c>
      <c r="E73" s="96">
        <f t="shared" si="13"/>
        <v>43962</v>
      </c>
      <c r="F73" s="18" t="s">
        <v>1913</v>
      </c>
      <c r="G73" s="90" t="s">
        <v>2131</v>
      </c>
      <c r="H73" s="18" t="s">
        <v>2368</v>
      </c>
      <c r="I73" s="18" t="s">
        <v>2828</v>
      </c>
      <c r="J73" s="18" t="s">
        <v>2568</v>
      </c>
      <c r="K73" s="6" t="str">
        <f t="shared" si="7"/>
        <v>No</v>
      </c>
      <c r="L73" s="6" t="str">
        <f t="shared" si="8"/>
        <v>Yes</v>
      </c>
      <c r="M73" s="6" t="str">
        <f t="shared" si="9"/>
        <v>Yes</v>
      </c>
      <c r="N73" s="6" t="str">
        <f t="shared" si="10"/>
        <v>Yes</v>
      </c>
      <c r="O73" s="23" t="str">
        <f t="shared" si="11"/>
        <v>habitasse</v>
      </c>
      <c r="P73" s="6" t="b">
        <f>COUNTIF('Seat deployment CHG TKTs'!$B73:$B3440,I73)&gt;0</f>
        <v>0</v>
      </c>
      <c r="Q73" s="6" t="str">
        <f>IFERROR(INDEX('Seat deployment CHG TKTs'!$A$2:$A$3440,MATCH(I73,'Seat deployment CHG TKTs'!$B$2:$B$3440,0)),"No CHG TKT")</f>
        <v>No CHG TKT</v>
      </c>
      <c r="R73" s="6" t="b">
        <f>ISBLANK(#REF!)</f>
        <v>0</v>
      </c>
      <c r="S73" s="6" t="b">
        <f t="shared" si="12"/>
        <v>0</v>
      </c>
    </row>
    <row r="74" spans="1:19" ht="14.45" customHeight="1" x14ac:dyDescent="0.25">
      <c r="A74" t="s">
        <v>659</v>
      </c>
      <c r="B74" s="18" t="s">
        <v>1104</v>
      </c>
      <c r="C74" s="18" t="s">
        <v>1589</v>
      </c>
      <c r="D74" s="29">
        <v>43962.492280092592</v>
      </c>
      <c r="E74" s="96">
        <f t="shared" si="13"/>
        <v>43962</v>
      </c>
      <c r="F74" s="18" t="s">
        <v>2083</v>
      </c>
      <c r="G74" s="90" t="s">
        <v>2132</v>
      </c>
      <c r="H74" s="18" t="s">
        <v>2519</v>
      </c>
      <c r="I74" s="18" t="s">
        <v>2680</v>
      </c>
      <c r="J74" s="18" t="s">
        <v>2570</v>
      </c>
      <c r="K74" s="6" t="str">
        <f t="shared" si="7"/>
        <v>No</v>
      </c>
      <c r="L74" s="6" t="str">
        <f t="shared" si="8"/>
        <v>Yes</v>
      </c>
      <c r="M74" s="6" t="str">
        <f t="shared" si="9"/>
        <v>Yes</v>
      </c>
      <c r="N74" s="6" t="str">
        <f t="shared" si="10"/>
        <v>Yes</v>
      </c>
      <c r="O74" s="23" t="str">
        <f t="shared" si="11"/>
        <v>habitasse</v>
      </c>
      <c r="P74" s="6" t="b">
        <f>COUNTIF('Seat deployment CHG TKTs'!$B74:$B3440,I74)&gt;0</f>
        <v>0</v>
      </c>
      <c r="Q74" s="6" t="str">
        <f>IFERROR(INDEX('Seat deployment CHG TKTs'!$A$2:$A$3440,MATCH(I74,'Seat deployment CHG TKTs'!$B$2:$B$3440,0)),"No CHG TKT")</f>
        <v>No CHG TKT</v>
      </c>
      <c r="R74" s="6" t="b">
        <f>ISBLANK(#REF!)</f>
        <v>0</v>
      </c>
      <c r="S74" s="6" t="b">
        <f t="shared" si="12"/>
        <v>0</v>
      </c>
    </row>
    <row r="75" spans="1:19" ht="14.45" customHeight="1" x14ac:dyDescent="0.25">
      <c r="A75" t="s">
        <v>290</v>
      </c>
      <c r="B75" s="18" t="s">
        <v>777</v>
      </c>
      <c r="C75" s="18" t="s">
        <v>1225</v>
      </c>
      <c r="D75" s="29">
        <v>43963.738449074073</v>
      </c>
      <c r="E75" s="96">
        <f t="shared" si="13"/>
        <v>43963</v>
      </c>
      <c r="F75" s="18" t="s">
        <v>1713</v>
      </c>
      <c r="G75" s="7" t="s">
        <v>4</v>
      </c>
      <c r="H75" s="18" t="s">
        <v>2201</v>
      </c>
      <c r="I75" s="18" t="s">
        <v>2699</v>
      </c>
      <c r="J75" s="18" t="s">
        <v>2565</v>
      </c>
      <c r="K75" s="6" t="str">
        <f t="shared" si="7"/>
        <v>No</v>
      </c>
      <c r="L75" s="6" t="str">
        <f t="shared" si="8"/>
        <v>Yes</v>
      </c>
      <c r="M75" s="6" t="str">
        <f t="shared" si="9"/>
        <v>Yes</v>
      </c>
      <c r="N75" s="6" t="str">
        <f t="shared" si="10"/>
        <v>Yes</v>
      </c>
      <c r="O75" s="23" t="str">
        <f t="shared" si="11"/>
        <v>habitasse</v>
      </c>
      <c r="P75" s="6" t="b">
        <f>COUNTIF('Seat deployment CHG TKTs'!$B75:$B3440,I75)&gt;0</f>
        <v>0</v>
      </c>
      <c r="Q75" s="6" t="str">
        <f>IFERROR(INDEX('Seat deployment CHG TKTs'!$A$2:$A$3440,MATCH(I75,'Seat deployment CHG TKTs'!$B$2:$B$3440,0)),"No CHG TKT")</f>
        <v>No CHG TKT</v>
      </c>
      <c r="R75" s="6" t="b">
        <f>ISBLANK(#REF!)</f>
        <v>0</v>
      </c>
      <c r="S75" s="6" t="b">
        <f t="shared" si="12"/>
        <v>0</v>
      </c>
    </row>
    <row r="76" spans="1:19" ht="14.45" customHeight="1" x14ac:dyDescent="0.25">
      <c r="A76" t="s">
        <v>226</v>
      </c>
      <c r="B76" s="18" t="s">
        <v>720</v>
      </c>
      <c r="C76" s="18" t="s">
        <v>1161</v>
      </c>
      <c r="D76" s="29">
        <v>43964.783912037034</v>
      </c>
      <c r="E76" s="96">
        <f t="shared" si="13"/>
        <v>43964</v>
      </c>
      <c r="F76" s="18" t="s">
        <v>1649</v>
      </c>
      <c r="G76" s="7" t="s">
        <v>4</v>
      </c>
      <c r="H76" s="18" t="s">
        <v>2145</v>
      </c>
      <c r="I76" s="18" t="s">
        <v>2754</v>
      </c>
      <c r="J76" s="18" t="s">
        <v>2561</v>
      </c>
      <c r="K76" s="6" t="str">
        <f t="shared" si="7"/>
        <v>No</v>
      </c>
      <c r="L76" s="6" t="str">
        <f t="shared" si="8"/>
        <v>Yes</v>
      </c>
      <c r="M76" s="6" t="str">
        <f t="shared" si="9"/>
        <v>Yes</v>
      </c>
      <c r="N76" s="6" t="str">
        <f t="shared" si="10"/>
        <v>Yes</v>
      </c>
      <c r="O76" s="23" t="str">
        <f t="shared" si="11"/>
        <v>congue</v>
      </c>
      <c r="P76" s="6" t="b">
        <f>COUNTIF('Seat deployment CHG TKTs'!$B76:$B3440,I76)&gt;0</f>
        <v>0</v>
      </c>
      <c r="Q76" s="6" t="str">
        <f>IFERROR(INDEX('Seat deployment CHG TKTs'!$A$2:$A$3440,MATCH(I76,'Seat deployment CHG TKTs'!$B$2:$B$3440,0)),"No CHG TKT")</f>
        <v>No CHG TKT</v>
      </c>
      <c r="R76" s="6" t="b">
        <f>ISBLANK(#REF!)</f>
        <v>0</v>
      </c>
      <c r="S76" s="6" t="b">
        <f t="shared" si="12"/>
        <v>0</v>
      </c>
    </row>
    <row r="77" spans="1:19" ht="14.45" customHeight="1" x14ac:dyDescent="0.25">
      <c r="A77" t="s">
        <v>247</v>
      </c>
      <c r="B77" s="18" t="s">
        <v>738</v>
      </c>
      <c r="C77" s="18" t="s">
        <v>1182</v>
      </c>
      <c r="D77" s="29">
        <v>43965.986944444441</v>
      </c>
      <c r="E77" s="96">
        <f t="shared" si="13"/>
        <v>43965</v>
      </c>
      <c r="F77" s="18" t="s">
        <v>1670</v>
      </c>
      <c r="G77" s="7" t="s">
        <v>4</v>
      </c>
      <c r="H77" s="18" t="s">
        <v>2164</v>
      </c>
      <c r="I77" s="18" t="s">
        <v>2922</v>
      </c>
      <c r="J77" s="18" t="s">
        <v>2562</v>
      </c>
      <c r="K77" s="6" t="str">
        <f t="shared" si="7"/>
        <v>No</v>
      </c>
      <c r="L77" s="6" t="str">
        <f t="shared" si="8"/>
        <v>Yes</v>
      </c>
      <c r="M77" s="6" t="str">
        <f t="shared" si="9"/>
        <v>Yes</v>
      </c>
      <c r="N77" s="6" t="str">
        <f t="shared" si="10"/>
        <v>Yes</v>
      </c>
      <c r="O77" s="23" t="str">
        <f t="shared" si="11"/>
        <v>habitasse</v>
      </c>
      <c r="P77" s="6" t="b">
        <f>COUNTIF('Seat deployment CHG TKTs'!$B77:$B3440,I77)&gt;0</f>
        <v>0</v>
      </c>
      <c r="Q77" s="6" t="str">
        <f>IFERROR(INDEX('Seat deployment CHG TKTs'!$A$2:$A$3440,MATCH(I77,'Seat deployment CHG TKTs'!$B$2:$B$3440,0)),"No CHG TKT")</f>
        <v>No CHG TKT</v>
      </c>
      <c r="R77" s="6" t="b">
        <f>ISBLANK(#REF!)</f>
        <v>0</v>
      </c>
      <c r="S77" s="6" t="b">
        <f t="shared" si="12"/>
        <v>0</v>
      </c>
    </row>
    <row r="78" spans="1:19" ht="14.45" customHeight="1" x14ac:dyDescent="0.25">
      <c r="A78" t="s">
        <v>328</v>
      </c>
      <c r="B78" s="18" t="s">
        <v>1146</v>
      </c>
      <c r="C78" s="18" t="s">
        <v>1263</v>
      </c>
      <c r="D78" s="29">
        <v>43967.292488425926</v>
      </c>
      <c r="E78" s="96">
        <f t="shared" si="13"/>
        <v>43967</v>
      </c>
      <c r="F78" s="18" t="s">
        <v>1751</v>
      </c>
      <c r="G78" s="7" t="s">
        <v>4</v>
      </c>
      <c r="H78" s="18" t="s">
        <v>2234</v>
      </c>
      <c r="I78" s="18" t="s">
        <v>2605</v>
      </c>
      <c r="J78" s="18" t="s">
        <v>2566</v>
      </c>
      <c r="K78" s="6" t="str">
        <f t="shared" si="7"/>
        <v>No</v>
      </c>
      <c r="L78" s="6" t="str">
        <f t="shared" si="8"/>
        <v>No</v>
      </c>
      <c r="M78" s="6" t="str">
        <f t="shared" si="9"/>
        <v>No</v>
      </c>
      <c r="N78" s="6" t="str">
        <f t="shared" si="10"/>
        <v>No</v>
      </c>
      <c r="O78" s="23" t="str">
        <f t="shared" si="11"/>
        <v>None</v>
      </c>
      <c r="P78" s="6" t="b">
        <f>COUNTIF('Seat deployment CHG TKTs'!$B78:$B3440,I78)&gt;0</f>
        <v>1</v>
      </c>
      <c r="Q78" s="6" t="str">
        <f>IFERROR(INDEX('Seat deployment CHG TKTs'!$A$2:$A$3440,MATCH(I78,'Seat deployment CHG TKTs'!$B$2:$B$3440,0)),"No CHG TKT")</f>
        <v>CHG0004104</v>
      </c>
      <c r="R78" s="6" t="b">
        <f>ISBLANK(#REF!)</f>
        <v>0</v>
      </c>
      <c r="S78" s="6" t="b">
        <f t="shared" si="12"/>
        <v>0</v>
      </c>
    </row>
    <row r="79" spans="1:19" ht="14.45" customHeight="1" x14ac:dyDescent="0.25">
      <c r="A79" t="s">
        <v>685</v>
      </c>
      <c r="B79" s="18" t="s">
        <v>1127</v>
      </c>
      <c r="C79" s="18" t="s">
        <v>1613</v>
      </c>
      <c r="D79" s="29">
        <v>43967.741585648146</v>
      </c>
      <c r="E79" s="96">
        <f t="shared" si="13"/>
        <v>43967</v>
      </c>
      <c r="F79" s="18" t="s">
        <v>2109</v>
      </c>
      <c r="G79" s="90" t="s">
        <v>2132</v>
      </c>
      <c r="H79" s="18" t="s">
        <v>2541</v>
      </c>
      <c r="I79" s="18" t="s">
        <v>2626</v>
      </c>
      <c r="J79" s="18" t="s">
        <v>2571</v>
      </c>
      <c r="K79" s="6" t="str">
        <f t="shared" si="7"/>
        <v>No</v>
      </c>
      <c r="L79" s="6" t="str">
        <f t="shared" si="8"/>
        <v>Yes</v>
      </c>
      <c r="M79" s="6" t="str">
        <f t="shared" si="9"/>
        <v>Yes</v>
      </c>
      <c r="N79" s="6" t="str">
        <f t="shared" si="10"/>
        <v>Yes</v>
      </c>
      <c r="O79" s="23" t="str">
        <f t="shared" si="11"/>
        <v>congue</v>
      </c>
      <c r="P79" s="6" t="b">
        <f>COUNTIF('Seat deployment CHG TKTs'!$B79:$B3440,I79)&gt;0</f>
        <v>0</v>
      </c>
      <c r="Q79" s="6" t="str">
        <f>IFERROR(INDEX('Seat deployment CHG TKTs'!$A$2:$A$3440,MATCH(I79,'Seat deployment CHG TKTs'!$B$2:$B$3440,0)),"No CHG TKT")</f>
        <v>No CHG TKT</v>
      </c>
      <c r="R79" s="6" t="b">
        <f>ISBLANK(#REF!)</f>
        <v>0</v>
      </c>
      <c r="S79" s="6" t="b">
        <f t="shared" si="12"/>
        <v>0</v>
      </c>
    </row>
    <row r="80" spans="1:19" ht="14.45" customHeight="1" x14ac:dyDescent="0.25">
      <c r="A80" t="s">
        <v>368</v>
      </c>
      <c r="B80" s="18" t="s">
        <v>915</v>
      </c>
      <c r="C80" s="18" t="s">
        <v>1304</v>
      </c>
      <c r="D80" s="29">
        <v>43968.707453703704</v>
      </c>
      <c r="E80" s="96">
        <f t="shared" si="13"/>
        <v>43968</v>
      </c>
      <c r="F80" s="18" t="s">
        <v>1792</v>
      </c>
      <c r="G80" s="7" t="s">
        <v>4</v>
      </c>
      <c r="H80" s="18" t="s">
        <v>2268</v>
      </c>
      <c r="I80" s="18" t="s">
        <v>2599</v>
      </c>
      <c r="J80" s="18" t="s">
        <v>2566</v>
      </c>
      <c r="K80" s="6" t="str">
        <f t="shared" si="7"/>
        <v>No</v>
      </c>
      <c r="L80" s="6" t="str">
        <f t="shared" si="8"/>
        <v>Yes</v>
      </c>
      <c r="M80" s="6" t="str">
        <f t="shared" si="9"/>
        <v>Yes</v>
      </c>
      <c r="N80" s="6" t="str">
        <f t="shared" si="10"/>
        <v>Yes</v>
      </c>
      <c r="O80" s="23" t="str">
        <f t="shared" si="11"/>
        <v>habitasse</v>
      </c>
      <c r="P80" s="6" t="b">
        <f>COUNTIF('Seat deployment CHG TKTs'!$B80:$B3440,I80)&gt;0</f>
        <v>1</v>
      </c>
      <c r="Q80" s="6" t="str">
        <f>IFERROR(INDEX('Seat deployment CHG TKTs'!$A$2:$A$3440,MATCH(I80,'Seat deployment CHG TKTs'!$B$2:$B$3440,0)),"No CHG TKT")</f>
        <v>CHG0006838</v>
      </c>
      <c r="R80" s="6" t="b">
        <f>ISBLANK(#REF!)</f>
        <v>0</v>
      </c>
      <c r="S80" s="6" t="b">
        <f t="shared" si="12"/>
        <v>0</v>
      </c>
    </row>
    <row r="81" spans="1:19" ht="14.45" customHeight="1" x14ac:dyDescent="0.25">
      <c r="A81" t="s">
        <v>238</v>
      </c>
      <c r="B81" s="18" t="s">
        <v>731</v>
      </c>
      <c r="C81" s="18" t="s">
        <v>1173</v>
      </c>
      <c r="D81" s="29">
        <v>43970.040324074071</v>
      </c>
      <c r="E81" s="96">
        <f t="shared" si="13"/>
        <v>43970</v>
      </c>
      <c r="F81" s="18" t="s">
        <v>1661</v>
      </c>
      <c r="G81" s="7" t="s">
        <v>4</v>
      </c>
      <c r="H81" s="18" t="s">
        <v>2156</v>
      </c>
      <c r="I81" s="18" t="s">
        <v>2604</v>
      </c>
      <c r="J81" s="18" t="s">
        <v>2562</v>
      </c>
      <c r="K81" s="6" t="str">
        <f t="shared" si="7"/>
        <v>No</v>
      </c>
      <c r="L81" s="6" t="str">
        <f t="shared" si="8"/>
        <v>No</v>
      </c>
      <c r="M81" s="6" t="str">
        <f t="shared" si="9"/>
        <v>No</v>
      </c>
      <c r="N81" s="6" t="str">
        <f t="shared" si="10"/>
        <v>No</v>
      </c>
      <c r="O81" s="23" t="str">
        <f t="shared" si="11"/>
        <v>feugiat</v>
      </c>
      <c r="P81" s="6" t="b">
        <f>COUNTIF('Seat deployment CHG TKTs'!$B81:$B3440,I81)&gt;0</f>
        <v>1</v>
      </c>
      <c r="Q81" s="6" t="str">
        <f>IFERROR(INDEX('Seat deployment CHG TKTs'!$A$2:$A$3440,MATCH(I81,'Seat deployment CHG TKTs'!$B$2:$B$3440,0)),"No CHG TKT")</f>
        <v>CHG0003691</v>
      </c>
      <c r="R81" s="6" t="b">
        <f>ISBLANK(#REF!)</f>
        <v>0</v>
      </c>
      <c r="S81" s="6" t="b">
        <f t="shared" si="12"/>
        <v>0</v>
      </c>
    </row>
    <row r="82" spans="1:19" ht="14.45" customHeight="1" x14ac:dyDescent="0.25">
      <c r="A82" t="s">
        <v>618</v>
      </c>
      <c r="B82" s="18" t="s">
        <v>1067</v>
      </c>
      <c r="C82" s="18" t="s">
        <v>1549</v>
      </c>
      <c r="D82" s="29">
        <v>43970.206458333334</v>
      </c>
      <c r="E82" s="96">
        <f t="shared" si="13"/>
        <v>43970</v>
      </c>
      <c r="F82" s="18" t="s">
        <v>2042</v>
      </c>
      <c r="G82" s="90" t="s">
        <v>2132</v>
      </c>
      <c r="H82" s="18" t="s">
        <v>2481</v>
      </c>
      <c r="I82" s="18" t="s">
        <v>2840</v>
      </c>
      <c r="J82" s="18" t="s">
        <v>2570</v>
      </c>
      <c r="K82" s="6" t="str">
        <f t="shared" si="7"/>
        <v>No</v>
      </c>
      <c r="L82" s="6" t="str">
        <f t="shared" si="8"/>
        <v>Yes</v>
      </c>
      <c r="M82" s="6" t="str">
        <f t="shared" si="9"/>
        <v>Yes</v>
      </c>
      <c r="N82" s="6" t="str">
        <f t="shared" si="10"/>
        <v>Yes</v>
      </c>
      <c r="O82" s="23" t="str">
        <f t="shared" si="11"/>
        <v>habitasse</v>
      </c>
      <c r="P82" s="6" t="b">
        <f>COUNTIF('Seat deployment CHG TKTs'!$B82:$B3440,I82)&gt;0</f>
        <v>0</v>
      </c>
      <c r="Q82" s="6" t="str">
        <f>IFERROR(INDEX('Seat deployment CHG TKTs'!$A$2:$A$3440,MATCH(I82,'Seat deployment CHG TKTs'!$B$2:$B$3440,0)),"No CHG TKT")</f>
        <v>No CHG TKT</v>
      </c>
      <c r="R82" s="6" t="b">
        <f>ISBLANK(#REF!)</f>
        <v>0</v>
      </c>
      <c r="S82" s="6" t="b">
        <f t="shared" si="12"/>
        <v>0</v>
      </c>
    </row>
    <row r="83" spans="1:19" ht="14.45" customHeight="1" x14ac:dyDescent="0.25">
      <c r="A83" t="s">
        <v>468</v>
      </c>
      <c r="B83" s="18" t="s">
        <v>941</v>
      </c>
      <c r="C83" s="18" t="s">
        <v>1405</v>
      </c>
      <c r="D83" s="29">
        <v>43970.321828703702</v>
      </c>
      <c r="E83" s="96">
        <f t="shared" si="13"/>
        <v>43970</v>
      </c>
      <c r="F83" s="18" t="s">
        <v>1893</v>
      </c>
      <c r="G83" s="90" t="s">
        <v>2131</v>
      </c>
      <c r="H83" s="18" t="s">
        <v>2352</v>
      </c>
      <c r="I83" s="18" t="s">
        <v>2843</v>
      </c>
      <c r="J83" s="18" t="s">
        <v>2568</v>
      </c>
      <c r="K83" s="6" t="str">
        <f t="shared" si="7"/>
        <v>No</v>
      </c>
      <c r="L83" s="6" t="str">
        <f t="shared" si="8"/>
        <v>Yes</v>
      </c>
      <c r="M83" s="6" t="str">
        <f t="shared" si="9"/>
        <v>Yes</v>
      </c>
      <c r="N83" s="6" t="str">
        <f t="shared" si="10"/>
        <v>Yes</v>
      </c>
      <c r="O83" s="23" t="str">
        <f t="shared" si="11"/>
        <v>habitasse</v>
      </c>
      <c r="P83" s="6" t="b">
        <f>COUNTIF('Seat deployment CHG TKTs'!$B83:$B3440,I83)&gt;0</f>
        <v>0</v>
      </c>
      <c r="Q83" s="6" t="str">
        <f>IFERROR(INDEX('Seat deployment CHG TKTs'!$A$2:$A$3440,MATCH(I83,'Seat deployment CHG TKTs'!$B$2:$B$3440,0)),"No CHG TKT")</f>
        <v>No CHG TKT</v>
      </c>
      <c r="R83" s="6" t="b">
        <f>ISBLANK(#REF!)</f>
        <v>0</v>
      </c>
      <c r="S83" s="6" t="b">
        <f t="shared" si="12"/>
        <v>0</v>
      </c>
    </row>
    <row r="84" spans="1:19" ht="14.45" customHeight="1" x14ac:dyDescent="0.25">
      <c r="A84" t="s">
        <v>547</v>
      </c>
      <c r="B84" s="18" t="s">
        <v>1009</v>
      </c>
      <c r="C84" s="18" t="s">
        <v>1482</v>
      </c>
      <c r="D84" s="29">
        <v>43970.403321759259</v>
      </c>
      <c r="E84" s="96">
        <f t="shared" si="13"/>
        <v>43970</v>
      </c>
      <c r="F84" s="18" t="s">
        <v>1972</v>
      </c>
      <c r="G84" s="90" t="s">
        <v>2132</v>
      </c>
      <c r="H84" s="18" t="s">
        <v>2422</v>
      </c>
      <c r="I84" s="18" t="s">
        <v>2689</v>
      </c>
      <c r="J84" s="18" t="s">
        <v>2568</v>
      </c>
      <c r="K84" s="6" t="str">
        <f t="shared" si="7"/>
        <v>No</v>
      </c>
      <c r="L84" s="6" t="str">
        <f t="shared" si="8"/>
        <v>Yes</v>
      </c>
      <c r="M84" s="6" t="str">
        <f t="shared" si="9"/>
        <v>Yes</v>
      </c>
      <c r="N84" s="6" t="str">
        <f t="shared" si="10"/>
        <v>Yes</v>
      </c>
      <c r="O84" s="23" t="str">
        <f t="shared" si="11"/>
        <v>habitasse</v>
      </c>
      <c r="P84" s="6" t="b">
        <f>COUNTIF('Seat deployment CHG TKTs'!$B84:$B3440,I84)&gt;0</f>
        <v>0</v>
      </c>
      <c r="Q84" s="6" t="str">
        <f>IFERROR(INDEX('Seat deployment CHG TKTs'!$A$2:$A$3440,MATCH(I84,'Seat deployment CHG TKTs'!$B$2:$B$3440,0)),"No CHG TKT")</f>
        <v>No CHG TKT</v>
      </c>
      <c r="R84" s="6" t="b">
        <f>ISBLANK(#REF!)</f>
        <v>0</v>
      </c>
      <c r="S84" s="6" t="b">
        <f t="shared" si="12"/>
        <v>0</v>
      </c>
    </row>
    <row r="85" spans="1:19" ht="14.45" customHeight="1" x14ac:dyDescent="0.25">
      <c r="A85" t="s">
        <v>693</v>
      </c>
      <c r="B85" s="18" t="s">
        <v>1133</v>
      </c>
      <c r="C85" s="18" t="s">
        <v>1622</v>
      </c>
      <c r="D85" s="29">
        <v>43971.924733796295</v>
      </c>
      <c r="E85" s="96">
        <f t="shared" si="13"/>
        <v>43971</v>
      </c>
      <c r="F85" s="18" t="s">
        <v>2117</v>
      </c>
      <c r="G85" s="90" t="s">
        <v>2132</v>
      </c>
      <c r="H85" s="18" t="s">
        <v>2550</v>
      </c>
      <c r="I85" s="18" t="s">
        <v>2983</v>
      </c>
      <c r="J85" s="18" t="s">
        <v>2571</v>
      </c>
      <c r="K85" s="6" t="str">
        <f t="shared" si="7"/>
        <v>No</v>
      </c>
      <c r="L85" s="6" t="str">
        <f t="shared" si="8"/>
        <v>Yes</v>
      </c>
      <c r="M85" s="6" t="str">
        <f t="shared" si="9"/>
        <v>Yes</v>
      </c>
      <c r="N85" s="6" t="str">
        <f t="shared" si="10"/>
        <v>No</v>
      </c>
      <c r="O85" s="23" t="str">
        <f t="shared" si="11"/>
        <v>congue</v>
      </c>
      <c r="P85" s="6" t="b">
        <f>COUNTIF('Seat deployment CHG TKTs'!$B85:$B3440,I85)&gt;0</f>
        <v>0</v>
      </c>
      <c r="Q85" s="6" t="str">
        <f>IFERROR(INDEX('Seat deployment CHG TKTs'!$A$2:$A$3440,MATCH(I85,'Seat deployment CHG TKTs'!$B$2:$B$3440,0)),"No CHG TKT")</f>
        <v>No CHG TKT</v>
      </c>
      <c r="R85" s="6" t="b">
        <f>ISBLANK(#REF!)</f>
        <v>0</v>
      </c>
      <c r="S85" s="6" t="b">
        <f t="shared" si="12"/>
        <v>0</v>
      </c>
    </row>
    <row r="86" spans="1:19" ht="14.45" customHeight="1" x14ac:dyDescent="0.25">
      <c r="A86" t="s">
        <v>232</v>
      </c>
      <c r="B86" s="18" t="s">
        <v>725</v>
      </c>
      <c r="C86" s="18" t="s">
        <v>1167</v>
      </c>
      <c r="D86" s="29">
        <v>43973.823298611111</v>
      </c>
      <c r="E86" s="96">
        <f t="shared" si="13"/>
        <v>43973</v>
      </c>
      <c r="F86" s="18" t="s">
        <v>1655</v>
      </c>
      <c r="G86" s="7" t="s">
        <v>4</v>
      </c>
      <c r="H86" s="18" t="s">
        <v>2150</v>
      </c>
      <c r="I86" s="18" t="s">
        <v>2772</v>
      </c>
      <c r="J86" s="18" t="s">
        <v>2561</v>
      </c>
      <c r="K86" s="6" t="str">
        <f t="shared" si="7"/>
        <v>No</v>
      </c>
      <c r="L86" s="6" t="str">
        <f t="shared" si="8"/>
        <v>Yes</v>
      </c>
      <c r="M86" s="6" t="str">
        <f t="shared" si="9"/>
        <v>Yes</v>
      </c>
      <c r="N86" s="6" t="str">
        <f t="shared" si="10"/>
        <v>No</v>
      </c>
      <c r="O86" s="23" t="str">
        <f t="shared" si="11"/>
        <v>congue</v>
      </c>
      <c r="P86" s="6" t="b">
        <f>COUNTIF('Seat deployment CHG TKTs'!$B86:$B3440,I86)&gt;0</f>
        <v>0</v>
      </c>
      <c r="Q86" s="6" t="str">
        <f>IFERROR(INDEX('Seat deployment CHG TKTs'!$A$2:$A$3440,MATCH(I86,'Seat deployment CHG TKTs'!$B$2:$B$3440,0)),"No CHG TKT")</f>
        <v>No CHG TKT</v>
      </c>
      <c r="R86" s="6" t="b">
        <f>ISBLANK(#REF!)</f>
        <v>0</v>
      </c>
      <c r="S86" s="6" t="b">
        <f t="shared" si="12"/>
        <v>0</v>
      </c>
    </row>
    <row r="87" spans="1:19" ht="14.45" customHeight="1" x14ac:dyDescent="0.25">
      <c r="A87" t="s">
        <v>324</v>
      </c>
      <c r="B87" s="18" t="s">
        <v>807</v>
      </c>
      <c r="C87" s="18" t="s">
        <v>1259</v>
      </c>
      <c r="D87" s="29">
        <v>43974.704189814816</v>
      </c>
      <c r="E87" s="96">
        <f t="shared" si="13"/>
        <v>43974</v>
      </c>
      <c r="F87" s="18" t="s">
        <v>1747</v>
      </c>
      <c r="G87" s="7" t="s">
        <v>4</v>
      </c>
      <c r="H87" s="18" t="s">
        <v>2230</v>
      </c>
      <c r="I87" s="18" t="s">
        <v>2836</v>
      </c>
      <c r="J87" s="18" t="s">
        <v>2566</v>
      </c>
      <c r="K87" s="6" t="str">
        <f t="shared" si="7"/>
        <v>No</v>
      </c>
      <c r="L87" s="6" t="str">
        <f t="shared" si="8"/>
        <v>Yes</v>
      </c>
      <c r="M87" s="6" t="str">
        <f t="shared" si="9"/>
        <v>Yes</v>
      </c>
      <c r="N87" s="6" t="str">
        <f t="shared" si="10"/>
        <v>Yes</v>
      </c>
      <c r="O87" s="23" t="str">
        <f t="shared" si="11"/>
        <v>habitasse</v>
      </c>
      <c r="P87" s="6" t="b">
        <f>COUNTIF('Seat deployment CHG TKTs'!$B87:$B3440,I87)&gt;0</f>
        <v>0</v>
      </c>
      <c r="Q87" s="6" t="str">
        <f>IFERROR(INDEX('Seat deployment CHG TKTs'!$A$2:$A$3440,MATCH(I87,'Seat deployment CHG TKTs'!$B$2:$B$3440,0)),"No CHG TKT")</f>
        <v>No CHG TKT</v>
      </c>
      <c r="R87" s="6" t="b">
        <f>ISBLANK(#REF!)</f>
        <v>0</v>
      </c>
      <c r="S87" s="6" t="b">
        <f t="shared" si="12"/>
        <v>0</v>
      </c>
    </row>
    <row r="88" spans="1:19" ht="14.45" customHeight="1" x14ac:dyDescent="0.25">
      <c r="A88" t="s">
        <v>595</v>
      </c>
      <c r="B88" s="18" t="s">
        <v>1049</v>
      </c>
      <c r="C88" s="18" t="s">
        <v>1528</v>
      </c>
      <c r="D88" s="29">
        <v>43975.485543981478</v>
      </c>
      <c r="E88" s="96">
        <f t="shared" si="13"/>
        <v>43975</v>
      </c>
      <c r="F88" s="18" t="s">
        <v>2019</v>
      </c>
      <c r="G88" s="90" t="s">
        <v>2132</v>
      </c>
      <c r="H88" s="18" t="s">
        <v>2459</v>
      </c>
      <c r="I88" s="18" t="s">
        <v>2684</v>
      </c>
      <c r="J88" s="18" t="s">
        <v>2569</v>
      </c>
      <c r="K88" s="6" t="str">
        <f t="shared" si="7"/>
        <v>No</v>
      </c>
      <c r="L88" s="6" t="str">
        <f t="shared" si="8"/>
        <v>Yes</v>
      </c>
      <c r="M88" s="6" t="str">
        <f t="shared" si="9"/>
        <v>Yes</v>
      </c>
      <c r="N88" s="6" t="str">
        <f t="shared" si="10"/>
        <v>Yes</v>
      </c>
      <c r="O88" s="23" t="str">
        <f t="shared" si="11"/>
        <v>tempus</v>
      </c>
      <c r="P88" s="6" t="b">
        <f>COUNTIF('Seat deployment CHG TKTs'!$B88:$B3440,I88)&gt;0</f>
        <v>0</v>
      </c>
      <c r="Q88" s="6" t="str">
        <f>IFERROR(INDEX('Seat deployment CHG TKTs'!$A$2:$A$3440,MATCH(I88,'Seat deployment CHG TKTs'!$B$2:$B$3440,0)),"No CHG TKT")</f>
        <v>No CHG TKT</v>
      </c>
      <c r="R88" s="6" t="b">
        <f>ISBLANK(#REF!)</f>
        <v>0</v>
      </c>
      <c r="S88" s="6" t="b">
        <f t="shared" si="12"/>
        <v>0</v>
      </c>
    </row>
    <row r="89" spans="1:19" ht="14.45" customHeight="1" x14ac:dyDescent="0.25">
      <c r="A89" t="s">
        <v>392</v>
      </c>
      <c r="B89" s="18" t="s">
        <v>884</v>
      </c>
      <c r="C89" s="18" t="s">
        <v>1343</v>
      </c>
      <c r="D89" s="29">
        <v>43975.532905092594</v>
      </c>
      <c r="E89" s="96">
        <f t="shared" si="13"/>
        <v>43975</v>
      </c>
      <c r="F89" s="18" t="s">
        <v>1831</v>
      </c>
      <c r="G89" s="90" t="s">
        <v>5</v>
      </c>
      <c r="H89" s="18" t="s">
        <v>2298</v>
      </c>
      <c r="I89" s="18" t="s">
        <v>2824</v>
      </c>
      <c r="J89" s="18" t="s">
        <v>2567</v>
      </c>
      <c r="K89" s="6" t="str">
        <f t="shared" si="7"/>
        <v>No</v>
      </c>
      <c r="L89" s="6" t="str">
        <f t="shared" si="8"/>
        <v>Yes</v>
      </c>
      <c r="M89" s="6" t="str">
        <f t="shared" si="9"/>
        <v>Yes</v>
      </c>
      <c r="N89" s="6" t="str">
        <f t="shared" si="10"/>
        <v>Yes</v>
      </c>
      <c r="O89" s="23" t="str">
        <f t="shared" si="11"/>
        <v>habitasse</v>
      </c>
      <c r="P89" s="6" t="b">
        <f>COUNTIF('Seat deployment CHG TKTs'!$B89:$B3440,I89)&gt;0</f>
        <v>0</v>
      </c>
      <c r="Q89" s="6" t="str">
        <f>IFERROR(INDEX('Seat deployment CHG TKTs'!$A$2:$A$3440,MATCH(I89,'Seat deployment CHG TKTs'!$B$2:$B$3440,0)),"No CHG TKT")</f>
        <v>No CHG TKT</v>
      </c>
      <c r="R89" s="6" t="b">
        <f>ISBLANK(#REF!)</f>
        <v>0</v>
      </c>
      <c r="S89" s="6" t="b">
        <f t="shared" si="12"/>
        <v>0</v>
      </c>
    </row>
    <row r="90" spans="1:19" ht="14.45" customHeight="1" x14ac:dyDescent="0.25">
      <c r="A90" t="s">
        <v>493</v>
      </c>
      <c r="B90" s="18" t="s">
        <v>1054</v>
      </c>
      <c r="C90" s="18" t="s">
        <v>1429</v>
      </c>
      <c r="D90" s="29">
        <v>43976.000659722224</v>
      </c>
      <c r="E90" s="96">
        <f t="shared" si="13"/>
        <v>43976</v>
      </c>
      <c r="F90" s="18" t="s">
        <v>1918</v>
      </c>
      <c r="G90" s="90" t="s">
        <v>2131</v>
      </c>
      <c r="H90" s="18" t="s">
        <v>2373</v>
      </c>
      <c r="I90" s="18" t="s">
        <v>2589</v>
      </c>
      <c r="J90" s="18" t="s">
        <v>2568</v>
      </c>
      <c r="K90" s="6" t="str">
        <f t="shared" si="7"/>
        <v>Yes</v>
      </c>
      <c r="L90" s="6" t="str">
        <f t="shared" si="8"/>
        <v>Yes</v>
      </c>
      <c r="M90" s="6" t="str">
        <f t="shared" si="9"/>
        <v>Yes</v>
      </c>
      <c r="N90" s="6" t="str">
        <f t="shared" si="10"/>
        <v>Yes</v>
      </c>
      <c r="O90" s="23" t="str">
        <f t="shared" si="11"/>
        <v>habitasse</v>
      </c>
      <c r="P90" s="6" t="b">
        <f>COUNTIF('Seat deployment CHG TKTs'!$B90:$B3440,I90)&gt;0</f>
        <v>0</v>
      </c>
      <c r="Q90" s="6" t="str">
        <f>IFERROR(INDEX('Seat deployment CHG TKTs'!$A$2:$A$3440,MATCH(I90,'Seat deployment CHG TKTs'!$B$2:$B$3440,0)),"No CHG TKT")</f>
        <v>CHG0009692</v>
      </c>
      <c r="R90" s="6" t="b">
        <f>ISBLANK(#REF!)</f>
        <v>0</v>
      </c>
      <c r="S90" s="6" t="b">
        <f t="shared" si="12"/>
        <v>0</v>
      </c>
    </row>
    <row r="91" spans="1:19" ht="14.45" customHeight="1" x14ac:dyDescent="0.25">
      <c r="A91" t="s">
        <v>289</v>
      </c>
      <c r="B91" s="18" t="s">
        <v>776</v>
      </c>
      <c r="C91" s="18" t="s">
        <v>1224</v>
      </c>
      <c r="D91" s="29">
        <v>43976.064085648148</v>
      </c>
      <c r="E91" s="96">
        <f t="shared" si="13"/>
        <v>43976</v>
      </c>
      <c r="F91" s="18" t="s">
        <v>1712</v>
      </c>
      <c r="G91" s="7" t="s">
        <v>4</v>
      </c>
      <c r="H91" s="18" t="s">
        <v>2200</v>
      </c>
      <c r="I91" s="18" t="s">
        <v>2976</v>
      </c>
      <c r="J91" s="18" t="s">
        <v>2565</v>
      </c>
      <c r="K91" s="6" t="str">
        <f t="shared" si="7"/>
        <v>No</v>
      </c>
      <c r="L91" s="6" t="str">
        <f t="shared" si="8"/>
        <v>Yes</v>
      </c>
      <c r="M91" s="6" t="str">
        <f t="shared" si="9"/>
        <v>Yes</v>
      </c>
      <c r="N91" s="6" t="str">
        <f t="shared" si="10"/>
        <v>Yes</v>
      </c>
      <c r="O91" s="23" t="str">
        <f t="shared" si="11"/>
        <v>habitasse</v>
      </c>
      <c r="P91" s="6" t="b">
        <f>COUNTIF('Seat deployment CHG TKTs'!$B91:$B3440,I91)&gt;0</f>
        <v>0</v>
      </c>
      <c r="Q91" s="6" t="str">
        <f>IFERROR(INDEX('Seat deployment CHG TKTs'!$A$2:$A$3440,MATCH(I91,'Seat deployment CHG TKTs'!$B$2:$B$3440,0)),"No CHG TKT")</f>
        <v>No CHG TKT</v>
      </c>
      <c r="R91" s="6" t="b">
        <f>ISBLANK(#REF!)</f>
        <v>0</v>
      </c>
      <c r="S91" s="6" t="b">
        <f t="shared" si="12"/>
        <v>0</v>
      </c>
    </row>
    <row r="92" spans="1:19" ht="14.45" customHeight="1" x14ac:dyDescent="0.25">
      <c r="A92" t="s">
        <v>679</v>
      </c>
      <c r="B92" s="18" t="s">
        <v>1122</v>
      </c>
      <c r="C92" s="18" t="s">
        <v>1607</v>
      </c>
      <c r="D92" s="29">
        <v>43976.71912037037</v>
      </c>
      <c r="E92" s="96">
        <f t="shared" si="13"/>
        <v>43976</v>
      </c>
      <c r="F92" s="18" t="s">
        <v>2103</v>
      </c>
      <c r="G92" s="90" t="s">
        <v>2132</v>
      </c>
      <c r="H92" s="18" t="s">
        <v>1634</v>
      </c>
      <c r="I92" s="18" t="s">
        <v>2594</v>
      </c>
      <c r="J92" s="18" t="s">
        <v>2571</v>
      </c>
      <c r="K92" s="6" t="str">
        <f t="shared" si="7"/>
        <v>No</v>
      </c>
      <c r="L92" s="6" t="str">
        <f t="shared" si="8"/>
        <v>Yes</v>
      </c>
      <c r="M92" s="6" t="str">
        <f t="shared" si="9"/>
        <v>Yes</v>
      </c>
      <c r="N92" s="6" t="str">
        <f t="shared" si="10"/>
        <v>Yes</v>
      </c>
      <c r="O92" s="23" t="str">
        <f t="shared" si="11"/>
        <v>habitasse</v>
      </c>
      <c r="P92" s="6" t="b">
        <f>COUNTIF('Seat deployment CHG TKTs'!$B92:$B3440,I92)&gt;0</f>
        <v>1</v>
      </c>
      <c r="Q92" s="6" t="str">
        <f>IFERROR(INDEX('Seat deployment CHG TKTs'!$A$2:$A$3440,MATCH(I92,'Seat deployment CHG TKTs'!$B$2:$B$3440,0)),"No CHG TKT")</f>
        <v>CHG0007012</v>
      </c>
      <c r="R92" s="6" t="b">
        <f>ISBLANK(#REF!)</f>
        <v>0</v>
      </c>
      <c r="S92" s="6" t="b">
        <f t="shared" si="12"/>
        <v>0</v>
      </c>
    </row>
    <row r="93" spans="1:19" ht="14.45" customHeight="1" x14ac:dyDescent="0.25">
      <c r="A93" t="s">
        <v>267</v>
      </c>
      <c r="B93" s="18" t="s">
        <v>756</v>
      </c>
      <c r="C93" s="18" t="s">
        <v>1202</v>
      </c>
      <c r="D93" s="29">
        <v>43978.593506944446</v>
      </c>
      <c r="E93" s="96">
        <f t="shared" si="13"/>
        <v>43978</v>
      </c>
      <c r="F93" s="18" t="s">
        <v>1690</v>
      </c>
      <c r="G93" s="7" t="s">
        <v>4</v>
      </c>
      <c r="H93" s="18" t="s">
        <v>2180</v>
      </c>
      <c r="I93" s="18" t="s">
        <v>2844</v>
      </c>
      <c r="J93" s="18" t="s">
        <v>2564</v>
      </c>
      <c r="K93" s="6" t="str">
        <f t="shared" si="7"/>
        <v>No</v>
      </c>
      <c r="L93" s="6" t="str">
        <f t="shared" si="8"/>
        <v>Yes</v>
      </c>
      <c r="M93" s="6" t="str">
        <f t="shared" si="9"/>
        <v>Yes</v>
      </c>
      <c r="N93" s="6" t="str">
        <f t="shared" si="10"/>
        <v>Yes</v>
      </c>
      <c r="O93" s="23" t="str">
        <f t="shared" si="11"/>
        <v>habitasse</v>
      </c>
      <c r="P93" s="6" t="b">
        <f>COUNTIF('Seat deployment CHG TKTs'!$B93:$B3440,I93)&gt;0</f>
        <v>0</v>
      </c>
      <c r="Q93" s="6" t="str">
        <f>IFERROR(INDEX('Seat deployment CHG TKTs'!$A$2:$A$3440,MATCH(I93,'Seat deployment CHG TKTs'!$B$2:$B$3440,0)),"No CHG TKT")</f>
        <v>No CHG TKT</v>
      </c>
      <c r="R93" s="6" t="b">
        <f>ISBLANK(#REF!)</f>
        <v>0</v>
      </c>
      <c r="S93" s="6" t="b">
        <f t="shared" si="12"/>
        <v>0</v>
      </c>
    </row>
    <row r="94" spans="1:19" ht="14.45" customHeight="1" x14ac:dyDescent="0.25">
      <c r="A94" t="s">
        <v>479</v>
      </c>
      <c r="B94" s="18" t="s">
        <v>1146</v>
      </c>
      <c r="C94" s="18" t="s">
        <v>1415</v>
      </c>
      <c r="D94" s="29">
        <v>43978.84039351852</v>
      </c>
      <c r="E94" s="96">
        <f t="shared" si="13"/>
        <v>43978</v>
      </c>
      <c r="F94" s="18" t="s">
        <v>1904</v>
      </c>
      <c r="G94" s="90" t="s">
        <v>2131</v>
      </c>
      <c r="H94" s="18" t="s">
        <v>2361</v>
      </c>
      <c r="I94" s="18" t="s">
        <v>2606</v>
      </c>
      <c r="J94" s="18" t="s">
        <v>2568</v>
      </c>
      <c r="K94" s="6" t="str">
        <f t="shared" si="7"/>
        <v>No</v>
      </c>
      <c r="L94" s="6" t="str">
        <f t="shared" si="8"/>
        <v>Yes</v>
      </c>
      <c r="M94" s="6" t="str">
        <f t="shared" si="9"/>
        <v>Yes</v>
      </c>
      <c r="N94" s="6" t="str">
        <f t="shared" si="10"/>
        <v>Yes</v>
      </c>
      <c r="O94" s="23" t="str">
        <f t="shared" si="11"/>
        <v>tempus</v>
      </c>
      <c r="P94" s="6" t="b">
        <f>COUNTIF('Seat deployment CHG TKTs'!$B94:$B3440,I94)&gt;0</f>
        <v>1</v>
      </c>
      <c r="Q94" s="6" t="str">
        <f>IFERROR(INDEX('Seat deployment CHG TKTs'!$A$2:$A$3440,MATCH(I94,'Seat deployment CHG TKTs'!$B$2:$B$3440,0)),"No CHG TKT")</f>
        <v>CHG000996</v>
      </c>
      <c r="R94" s="6" t="b">
        <f>ISBLANK(#REF!)</f>
        <v>0</v>
      </c>
      <c r="S94" s="6" t="b">
        <f t="shared" si="12"/>
        <v>0</v>
      </c>
    </row>
    <row r="95" spans="1:19" ht="14.45" customHeight="1" x14ac:dyDescent="0.25">
      <c r="A95" t="s">
        <v>471</v>
      </c>
      <c r="B95" s="18" t="s">
        <v>944</v>
      </c>
      <c r="C95" s="18" t="s">
        <v>1407</v>
      </c>
      <c r="D95" s="29">
        <v>43979.813784722224</v>
      </c>
      <c r="E95" s="96">
        <f t="shared" si="13"/>
        <v>43979</v>
      </c>
      <c r="F95" s="18" t="s">
        <v>1896</v>
      </c>
      <c r="G95" s="90" t="s">
        <v>2131</v>
      </c>
      <c r="H95" s="18" t="s">
        <v>2354</v>
      </c>
      <c r="I95" s="18" t="s">
        <v>3017</v>
      </c>
      <c r="J95" s="18" t="s">
        <v>2568</v>
      </c>
      <c r="K95" s="6" t="str">
        <f t="shared" si="7"/>
        <v>No</v>
      </c>
      <c r="L95" s="6" t="str">
        <f t="shared" si="8"/>
        <v>Yes</v>
      </c>
      <c r="M95" s="6" t="str">
        <f t="shared" si="9"/>
        <v>Yes</v>
      </c>
      <c r="N95" s="6" t="str">
        <f t="shared" si="10"/>
        <v>Yes</v>
      </c>
      <c r="O95" s="23" t="str">
        <f t="shared" si="11"/>
        <v>habitasse</v>
      </c>
      <c r="P95" s="6" t="b">
        <f>COUNTIF('Seat deployment CHG TKTs'!$B95:$B3440,I95)&gt;0</f>
        <v>0</v>
      </c>
      <c r="Q95" s="6" t="str">
        <f>IFERROR(INDEX('Seat deployment CHG TKTs'!$A$2:$A$3440,MATCH(I95,'Seat deployment CHG TKTs'!$B$2:$B$3440,0)),"No CHG TKT")</f>
        <v>No CHG TKT</v>
      </c>
      <c r="R95" s="6" t="b">
        <f>ISBLANK(#REF!)</f>
        <v>0</v>
      </c>
      <c r="S95" s="6" t="b">
        <f t="shared" si="12"/>
        <v>0</v>
      </c>
    </row>
    <row r="96" spans="1:19" ht="14.45" customHeight="1" x14ac:dyDescent="0.25">
      <c r="A96" t="s">
        <v>644</v>
      </c>
      <c r="B96" s="18" t="s">
        <v>1090</v>
      </c>
      <c r="C96" s="18" t="s">
        <v>1574</v>
      </c>
      <c r="D96" s="29">
        <v>43980.214004629626</v>
      </c>
      <c r="E96" s="96">
        <f t="shared" si="13"/>
        <v>43980</v>
      </c>
      <c r="F96" s="18" t="s">
        <v>2068</v>
      </c>
      <c r="G96" s="90" t="s">
        <v>2132</v>
      </c>
      <c r="H96" s="18" t="s">
        <v>2505</v>
      </c>
      <c r="I96" s="18" t="s">
        <v>2635</v>
      </c>
      <c r="J96" s="18" t="s">
        <v>2570</v>
      </c>
      <c r="K96" s="6" t="str">
        <f t="shared" si="7"/>
        <v>No</v>
      </c>
      <c r="L96" s="6" t="str">
        <f t="shared" si="8"/>
        <v>Yes</v>
      </c>
      <c r="M96" s="6" t="str">
        <f t="shared" si="9"/>
        <v>Yes</v>
      </c>
      <c r="N96" s="6" t="str">
        <f t="shared" si="10"/>
        <v>Yes</v>
      </c>
      <c r="O96" s="23" t="str">
        <f t="shared" si="11"/>
        <v>habitasse</v>
      </c>
      <c r="P96" s="6" t="b">
        <f>COUNTIF('Seat deployment CHG TKTs'!$B96:$B3440,I96)&gt;0</f>
        <v>0</v>
      </c>
      <c r="Q96" s="6" t="str">
        <f>IFERROR(INDEX('Seat deployment CHG TKTs'!$A$2:$A$3440,MATCH(I96,'Seat deployment CHG TKTs'!$B$2:$B$3440,0)),"No CHG TKT")</f>
        <v>No CHG TKT</v>
      </c>
      <c r="R96" s="6" t="b">
        <f>ISBLANK(#REF!)</f>
        <v>0</v>
      </c>
      <c r="S96" s="6" t="b">
        <f t="shared" si="12"/>
        <v>0</v>
      </c>
    </row>
    <row r="97" spans="1:19" ht="14.45" customHeight="1" x14ac:dyDescent="0.25">
      <c r="A97" t="s">
        <v>353</v>
      </c>
      <c r="B97" s="18" t="s">
        <v>732</v>
      </c>
      <c r="C97" s="18" t="s">
        <v>1288</v>
      </c>
      <c r="D97" s="29">
        <v>43980.252997685187</v>
      </c>
      <c r="E97" s="96">
        <f t="shared" si="13"/>
        <v>43980</v>
      </c>
      <c r="F97" s="18" t="s">
        <v>1776</v>
      </c>
      <c r="G97" s="7" t="s">
        <v>4</v>
      </c>
      <c r="H97" s="18" t="s">
        <v>1634</v>
      </c>
      <c r="I97" s="18" t="s">
        <v>2619</v>
      </c>
      <c r="J97" s="18" t="s">
        <v>2566</v>
      </c>
      <c r="K97" s="6" t="str">
        <f t="shared" si="7"/>
        <v>No</v>
      </c>
      <c r="L97" s="6" t="str">
        <f t="shared" si="8"/>
        <v>Yes</v>
      </c>
      <c r="M97" s="6" t="str">
        <f t="shared" si="9"/>
        <v>Yes</v>
      </c>
      <c r="N97" s="6" t="str">
        <f t="shared" si="10"/>
        <v>Yes</v>
      </c>
      <c r="O97" s="23" t="str">
        <f t="shared" si="11"/>
        <v>habitasse</v>
      </c>
      <c r="P97" s="6" t="b">
        <f>COUNTIF('Seat deployment CHG TKTs'!$B97:$B3440,I97)&gt;0</f>
        <v>1</v>
      </c>
      <c r="Q97" s="6" t="str">
        <f>IFERROR(INDEX('Seat deployment CHG TKTs'!$A$2:$A$3440,MATCH(I97,'Seat deployment CHG TKTs'!$B$2:$B$3440,0)),"No CHG TKT")</f>
        <v>CHG0002262</v>
      </c>
      <c r="R97" s="6" t="b">
        <f>ISBLANK(#REF!)</f>
        <v>0</v>
      </c>
      <c r="S97" s="6" t="b">
        <f t="shared" si="12"/>
        <v>0</v>
      </c>
    </row>
    <row r="98" spans="1:19" ht="14.45" customHeight="1" x14ac:dyDescent="0.25">
      <c r="A98" t="s">
        <v>223</v>
      </c>
      <c r="B98" s="18" t="s">
        <v>717</v>
      </c>
      <c r="C98" s="18" t="s">
        <v>1158</v>
      </c>
      <c r="D98" s="29">
        <v>43980.316759259258</v>
      </c>
      <c r="E98" s="96">
        <f t="shared" si="13"/>
        <v>43980</v>
      </c>
      <c r="F98" s="18" t="s">
        <v>1646</v>
      </c>
      <c r="G98" s="7" t="s">
        <v>4</v>
      </c>
      <c r="H98" s="18" t="s">
        <v>2142</v>
      </c>
      <c r="I98" s="18" t="s">
        <v>2906</v>
      </c>
      <c r="J98" s="18" t="s">
        <v>2561</v>
      </c>
      <c r="K98" s="6" t="str">
        <f t="shared" si="7"/>
        <v>No</v>
      </c>
      <c r="L98" s="6" t="str">
        <f t="shared" si="8"/>
        <v>Yes</v>
      </c>
      <c r="M98" s="6" t="str">
        <f t="shared" si="9"/>
        <v>Yes</v>
      </c>
      <c r="N98" s="6" t="str">
        <f t="shared" si="10"/>
        <v>Yes</v>
      </c>
      <c r="O98" s="23" t="str">
        <f t="shared" si="11"/>
        <v>habitasse</v>
      </c>
      <c r="P98" s="6" t="b">
        <f>COUNTIF('Seat deployment CHG TKTs'!$B98:$B3440,I98)&gt;0</f>
        <v>0</v>
      </c>
      <c r="Q98" s="6" t="str">
        <f>IFERROR(INDEX('Seat deployment CHG TKTs'!$A$2:$A$3440,MATCH(I98,'Seat deployment CHG TKTs'!$B$2:$B$3440,0)),"No CHG TKT")</f>
        <v>No CHG TKT</v>
      </c>
      <c r="R98" s="6" t="b">
        <f>ISBLANK(#REF!)</f>
        <v>0</v>
      </c>
      <c r="S98" s="6" t="b">
        <f t="shared" si="12"/>
        <v>0</v>
      </c>
    </row>
    <row r="99" spans="1:19" ht="14.45" customHeight="1" x14ac:dyDescent="0.25">
      <c r="A99" t="s">
        <v>347</v>
      </c>
      <c r="B99" s="18" t="s">
        <v>827</v>
      </c>
      <c r="C99" s="18" t="s">
        <v>1282</v>
      </c>
      <c r="D99" s="29">
        <v>43982.500937500001</v>
      </c>
      <c r="E99" s="96">
        <f t="shared" si="13"/>
        <v>43982</v>
      </c>
      <c r="F99" s="18" t="s">
        <v>1770</v>
      </c>
      <c r="G99" s="7" t="s">
        <v>4</v>
      </c>
      <c r="H99" s="18" t="s">
        <v>2250</v>
      </c>
      <c r="I99" s="18" t="s">
        <v>2868</v>
      </c>
      <c r="J99" s="18" t="s">
        <v>2566</v>
      </c>
      <c r="K99" s="6" t="str">
        <f t="shared" si="7"/>
        <v>No</v>
      </c>
      <c r="L99" s="6" t="str">
        <f t="shared" si="8"/>
        <v>Yes</v>
      </c>
      <c r="M99" s="6" t="str">
        <f t="shared" si="9"/>
        <v>Yes</v>
      </c>
      <c r="N99" s="6" t="str">
        <f t="shared" si="10"/>
        <v>Yes</v>
      </c>
      <c r="O99" s="23" t="str">
        <f t="shared" si="11"/>
        <v>habitasse</v>
      </c>
      <c r="P99" s="6" t="b">
        <f>COUNTIF('Seat deployment CHG TKTs'!$B99:$B3440,I99)&gt;0</f>
        <v>0</v>
      </c>
      <c r="Q99" s="6" t="str">
        <f>IFERROR(INDEX('Seat deployment CHG TKTs'!$A$2:$A$3440,MATCH(I99,'Seat deployment CHG TKTs'!$B$2:$B$3440,0)),"No CHG TKT")</f>
        <v>No CHG TKT</v>
      </c>
      <c r="R99" s="6" t="b">
        <f>ISBLANK(#REF!)</f>
        <v>0</v>
      </c>
      <c r="S99" s="6" t="b">
        <f t="shared" si="12"/>
        <v>0</v>
      </c>
    </row>
    <row r="100" spans="1:19" ht="14.45" customHeight="1" x14ac:dyDescent="0.25">
      <c r="A100" t="s">
        <v>536</v>
      </c>
      <c r="B100" s="18" t="s">
        <v>999</v>
      </c>
      <c r="C100" s="18" t="s">
        <v>1471</v>
      </c>
      <c r="D100" s="29">
        <v>43983.181921296295</v>
      </c>
      <c r="E100" s="96">
        <f t="shared" si="13"/>
        <v>43983</v>
      </c>
      <c r="F100" s="18" t="s">
        <v>1961</v>
      </c>
      <c r="G100" s="90" t="s">
        <v>2132</v>
      </c>
      <c r="H100" s="18" t="s">
        <v>2411</v>
      </c>
      <c r="I100" s="18" t="s">
        <v>2616</v>
      </c>
      <c r="J100" s="18" t="s">
        <v>2568</v>
      </c>
      <c r="K100" s="6" t="str">
        <f t="shared" si="7"/>
        <v>No</v>
      </c>
      <c r="L100" s="6" t="str">
        <f t="shared" si="8"/>
        <v>Yes</v>
      </c>
      <c r="M100" s="6" t="str">
        <f t="shared" si="9"/>
        <v>Yes</v>
      </c>
      <c r="N100" s="6" t="str">
        <f t="shared" si="10"/>
        <v>Yes</v>
      </c>
      <c r="O100" s="23" t="str">
        <f t="shared" si="11"/>
        <v>habitasse</v>
      </c>
      <c r="P100" s="6" t="b">
        <f>COUNTIF('Seat deployment CHG TKTs'!$B100:$B3440,I100)&gt;0</f>
        <v>1</v>
      </c>
      <c r="Q100" s="6" t="str">
        <f>IFERROR(INDEX('Seat deployment CHG TKTs'!$A$2:$A$3440,MATCH(I100,'Seat deployment CHG TKTs'!$B$2:$B$3440,0)),"No CHG TKT")</f>
        <v>CHG0008268</v>
      </c>
      <c r="R100" s="6" t="b">
        <f>ISBLANK(#REF!)</f>
        <v>0</v>
      </c>
      <c r="S100" s="6" t="b">
        <f t="shared" si="12"/>
        <v>0</v>
      </c>
    </row>
    <row r="101" spans="1:19" ht="14.45" customHeight="1" x14ac:dyDescent="0.25">
      <c r="A101" t="s">
        <v>532</v>
      </c>
      <c r="B101" s="18" t="s">
        <v>996</v>
      </c>
      <c r="C101" s="18" t="s">
        <v>1467</v>
      </c>
      <c r="D101" s="29">
        <v>43983.212141203701</v>
      </c>
      <c r="E101" s="96">
        <f t="shared" si="13"/>
        <v>43983</v>
      </c>
      <c r="F101" s="18" t="s">
        <v>1957</v>
      </c>
      <c r="G101" s="90" t="s">
        <v>2132</v>
      </c>
      <c r="H101" s="18" t="s">
        <v>2408</v>
      </c>
      <c r="I101" s="18" t="s">
        <v>2636</v>
      </c>
      <c r="J101" s="18" t="s">
        <v>2568</v>
      </c>
      <c r="K101" s="6" t="str">
        <f t="shared" si="7"/>
        <v>No</v>
      </c>
      <c r="L101" s="6" t="str">
        <f t="shared" si="8"/>
        <v>Yes</v>
      </c>
      <c r="M101" s="6" t="str">
        <f t="shared" si="9"/>
        <v>Yes</v>
      </c>
      <c r="N101" s="6" t="str">
        <f t="shared" si="10"/>
        <v>Yes</v>
      </c>
      <c r="O101" s="23" t="str">
        <f t="shared" si="11"/>
        <v>habitasse</v>
      </c>
      <c r="P101" s="6" t="b">
        <f>COUNTIF('Seat deployment CHG TKTs'!$B101:$B3440,I101)&gt;0</f>
        <v>0</v>
      </c>
      <c r="Q101" s="6" t="str">
        <f>IFERROR(INDEX('Seat deployment CHG TKTs'!$A$2:$A$3440,MATCH(I101,'Seat deployment CHG TKTs'!$B$2:$B$3440,0)),"No CHG TKT")</f>
        <v>No CHG TKT</v>
      </c>
      <c r="R101" s="6" t="b">
        <f>ISBLANK(#REF!)</f>
        <v>0</v>
      </c>
      <c r="S101" s="6" t="b">
        <f t="shared" si="12"/>
        <v>0</v>
      </c>
    </row>
    <row r="102" spans="1:19" ht="14.45" customHeight="1" x14ac:dyDescent="0.25">
      <c r="A102" t="s">
        <v>596</v>
      </c>
      <c r="B102" s="18" t="s">
        <v>1050</v>
      </c>
      <c r="C102" s="18" t="s">
        <v>1529</v>
      </c>
      <c r="D102" s="29">
        <v>43983.444537037038</v>
      </c>
      <c r="E102" s="96">
        <f t="shared" si="13"/>
        <v>43983</v>
      </c>
      <c r="F102" s="18" t="s">
        <v>2020</v>
      </c>
      <c r="G102" s="90" t="s">
        <v>2132</v>
      </c>
      <c r="H102" s="18" t="s">
        <v>2460</v>
      </c>
      <c r="I102" s="18" t="s">
        <v>2918</v>
      </c>
      <c r="J102" s="18" t="s">
        <v>2569</v>
      </c>
      <c r="K102" s="6" t="str">
        <f t="shared" si="7"/>
        <v>No</v>
      </c>
      <c r="L102" s="6" t="str">
        <f t="shared" si="8"/>
        <v>Yes</v>
      </c>
      <c r="M102" s="6" t="str">
        <f t="shared" si="9"/>
        <v>Yes</v>
      </c>
      <c r="N102" s="6" t="str">
        <f t="shared" si="10"/>
        <v>Yes</v>
      </c>
      <c r="O102" s="23" t="str">
        <f t="shared" si="11"/>
        <v>habitasse</v>
      </c>
      <c r="P102" s="6" t="b">
        <f>COUNTIF('Seat deployment CHG TKTs'!$B102:$B3440,I102)&gt;0</f>
        <v>0</v>
      </c>
      <c r="Q102" s="6" t="str">
        <f>IFERROR(INDEX('Seat deployment CHG TKTs'!$A$2:$A$3440,MATCH(I102,'Seat deployment CHG TKTs'!$B$2:$B$3440,0)),"No CHG TKT")</f>
        <v>No CHG TKT</v>
      </c>
      <c r="R102" s="6" t="b">
        <f>ISBLANK(#REF!)</f>
        <v>0</v>
      </c>
      <c r="S102" s="6" t="b">
        <f t="shared" si="12"/>
        <v>0</v>
      </c>
    </row>
    <row r="103" spans="1:19" ht="14.45" customHeight="1" x14ac:dyDescent="0.25">
      <c r="A103" t="s">
        <v>577</v>
      </c>
      <c r="B103" s="18" t="s">
        <v>1034</v>
      </c>
      <c r="C103" s="18" t="s">
        <v>1512</v>
      </c>
      <c r="D103" s="29">
        <v>43984.836597222224</v>
      </c>
      <c r="E103" s="96">
        <f t="shared" si="13"/>
        <v>43984</v>
      </c>
      <c r="F103" s="18" t="s">
        <v>2001</v>
      </c>
      <c r="G103" s="90" t="s">
        <v>2132</v>
      </c>
      <c r="H103" s="18" t="s">
        <v>2445</v>
      </c>
      <c r="I103" s="18" t="s">
        <v>2686</v>
      </c>
      <c r="J103" s="18" t="s">
        <v>2569</v>
      </c>
      <c r="K103" s="6" t="str">
        <f t="shared" si="7"/>
        <v>No</v>
      </c>
      <c r="L103" s="6" t="str">
        <f t="shared" si="8"/>
        <v>Yes</v>
      </c>
      <c r="M103" s="6" t="str">
        <f t="shared" si="9"/>
        <v>Yes</v>
      </c>
      <c r="N103" s="6" t="str">
        <f t="shared" si="10"/>
        <v>Yes</v>
      </c>
      <c r="O103" s="23" t="str">
        <f t="shared" si="11"/>
        <v>habitasse</v>
      </c>
      <c r="P103" s="6" t="b">
        <f>COUNTIF('Seat deployment CHG TKTs'!$B103:$B3440,I103)&gt;0</f>
        <v>0</v>
      </c>
      <c r="Q103" s="6" t="str">
        <f>IFERROR(INDEX('Seat deployment CHG TKTs'!$A$2:$A$3440,MATCH(I103,'Seat deployment CHG TKTs'!$B$2:$B$3440,0)),"No CHG TKT")</f>
        <v>No CHG TKT</v>
      </c>
      <c r="R103" s="6" t="b">
        <f>ISBLANK(#REF!)</f>
        <v>0</v>
      </c>
      <c r="S103" s="6" t="b">
        <f t="shared" si="12"/>
        <v>0</v>
      </c>
    </row>
    <row r="104" spans="1:19" ht="14.45" customHeight="1" x14ac:dyDescent="0.25">
      <c r="A104" t="s">
        <v>598</v>
      </c>
      <c r="B104" s="18" t="s">
        <v>1052</v>
      </c>
      <c r="C104" s="18" t="s">
        <v>1530</v>
      </c>
      <c r="D104" s="29">
        <v>43985.141782407409</v>
      </c>
      <c r="E104" s="96">
        <f t="shared" si="13"/>
        <v>43985</v>
      </c>
      <c r="F104" s="18" t="s">
        <v>2022</v>
      </c>
      <c r="G104" s="90" t="s">
        <v>2132</v>
      </c>
      <c r="H104" s="18" t="s">
        <v>2462</v>
      </c>
      <c r="I104" s="18" t="s">
        <v>2669</v>
      </c>
      <c r="J104" s="18" t="s">
        <v>2569</v>
      </c>
      <c r="K104" s="6" t="str">
        <f t="shared" si="7"/>
        <v>No</v>
      </c>
      <c r="L104" s="6" t="str">
        <f t="shared" si="8"/>
        <v>Yes</v>
      </c>
      <c r="M104" s="6" t="str">
        <f t="shared" si="9"/>
        <v>Yes</v>
      </c>
      <c r="N104" s="6" t="str">
        <f t="shared" si="10"/>
        <v>Yes</v>
      </c>
      <c r="O104" s="23" t="str">
        <f t="shared" si="11"/>
        <v>habitasse</v>
      </c>
      <c r="P104" s="6" t="b">
        <f>COUNTIF('Seat deployment CHG TKTs'!$B104:$B3440,I104)&gt;0</f>
        <v>0</v>
      </c>
      <c r="Q104" s="6" t="str">
        <f>IFERROR(INDEX('Seat deployment CHG TKTs'!$A$2:$A$3440,MATCH(I104,'Seat deployment CHG TKTs'!$B$2:$B$3440,0)),"No CHG TKT")</f>
        <v>No CHG TKT</v>
      </c>
      <c r="R104" s="6" t="b">
        <f>ISBLANK(#REF!)</f>
        <v>0</v>
      </c>
      <c r="S104" s="6" t="b">
        <f t="shared" si="12"/>
        <v>0</v>
      </c>
    </row>
    <row r="105" spans="1:19" ht="14.45" customHeight="1" x14ac:dyDescent="0.25">
      <c r="A105" t="s">
        <v>527</v>
      </c>
      <c r="B105" s="18" t="s">
        <v>991</v>
      </c>
      <c r="C105" s="18" t="s">
        <v>1462</v>
      </c>
      <c r="D105" s="29">
        <v>43985.600081018521</v>
      </c>
      <c r="E105" s="96">
        <f t="shared" si="13"/>
        <v>43985</v>
      </c>
      <c r="F105" s="18" t="s">
        <v>1952</v>
      </c>
      <c r="G105" s="90" t="s">
        <v>2131</v>
      </c>
      <c r="H105" s="18" t="s">
        <v>2403</v>
      </c>
      <c r="I105" s="18" t="s">
        <v>2957</v>
      </c>
      <c r="J105" s="18" t="s">
        <v>2568</v>
      </c>
      <c r="K105" s="6" t="str">
        <f t="shared" si="7"/>
        <v>No</v>
      </c>
      <c r="L105" s="6" t="str">
        <f t="shared" si="8"/>
        <v>Yes</v>
      </c>
      <c r="M105" s="6" t="str">
        <f t="shared" si="9"/>
        <v>Yes</v>
      </c>
      <c r="N105" s="6" t="str">
        <f t="shared" si="10"/>
        <v>Yes</v>
      </c>
      <c r="O105" s="23" t="str">
        <f t="shared" si="11"/>
        <v>pellentesque</v>
      </c>
      <c r="P105" s="6" t="b">
        <f>COUNTIF('Seat deployment CHG TKTs'!$B105:$B3440,I105)&gt;0</f>
        <v>0</v>
      </c>
      <c r="Q105" s="6" t="str">
        <f>IFERROR(INDEX('Seat deployment CHG TKTs'!$A$2:$A$3440,MATCH(I105,'Seat deployment CHG TKTs'!$B$2:$B$3440,0)),"No CHG TKT")</f>
        <v>No CHG TKT</v>
      </c>
      <c r="R105" s="6" t="b">
        <f>ISBLANK(#REF!)</f>
        <v>0</v>
      </c>
      <c r="S105" s="6" t="b">
        <f t="shared" si="12"/>
        <v>0</v>
      </c>
    </row>
    <row r="106" spans="1:19" ht="14.45" customHeight="1" x14ac:dyDescent="0.25">
      <c r="A106" t="s">
        <v>314</v>
      </c>
      <c r="B106" s="18" t="s">
        <v>798</v>
      </c>
      <c r="C106" s="18" t="s">
        <v>1249</v>
      </c>
      <c r="D106" s="29">
        <v>43985.713622685187</v>
      </c>
      <c r="E106" s="96">
        <f t="shared" si="13"/>
        <v>43985</v>
      </c>
      <c r="F106" s="18" t="s">
        <v>1737</v>
      </c>
      <c r="G106" s="7" t="s">
        <v>4</v>
      </c>
      <c r="H106" s="18" t="s">
        <v>2222</v>
      </c>
      <c r="I106" s="18" t="s">
        <v>3006</v>
      </c>
      <c r="J106" s="18" t="s">
        <v>2566</v>
      </c>
      <c r="K106" s="6" t="str">
        <f t="shared" si="7"/>
        <v>No</v>
      </c>
      <c r="L106" s="6" t="str">
        <f t="shared" si="8"/>
        <v>Yes</v>
      </c>
      <c r="M106" s="6" t="str">
        <f t="shared" si="9"/>
        <v>Yes</v>
      </c>
      <c r="N106" s="6" t="str">
        <f t="shared" si="10"/>
        <v>Yes</v>
      </c>
      <c r="O106" s="23" t="str">
        <f t="shared" si="11"/>
        <v>habitasse</v>
      </c>
      <c r="P106" s="6" t="b">
        <f>COUNTIF('Seat deployment CHG TKTs'!$B106:$B3440,I106)&gt;0</f>
        <v>0</v>
      </c>
      <c r="Q106" s="6" t="str">
        <f>IFERROR(INDEX('Seat deployment CHG TKTs'!$A$2:$A$3440,MATCH(I106,'Seat deployment CHG TKTs'!$B$2:$B$3440,0)),"No CHG TKT")</f>
        <v>No CHG TKT</v>
      </c>
      <c r="R106" s="6" t="b">
        <f>ISBLANK(#REF!)</f>
        <v>0</v>
      </c>
      <c r="S106" s="6" t="b">
        <f t="shared" si="12"/>
        <v>0</v>
      </c>
    </row>
    <row r="107" spans="1:19" ht="14.45" customHeight="1" x14ac:dyDescent="0.25">
      <c r="A107" s="18" t="s">
        <v>386</v>
      </c>
      <c r="B107" s="18" t="s">
        <v>862</v>
      </c>
      <c r="C107" s="18" t="s">
        <v>1322</v>
      </c>
      <c r="D107" s="29">
        <v>43987.282673611109</v>
      </c>
      <c r="E107" s="96">
        <f t="shared" si="13"/>
        <v>43987</v>
      </c>
      <c r="F107" s="18" t="s">
        <v>1810</v>
      </c>
      <c r="G107" s="90" t="s">
        <v>5</v>
      </c>
      <c r="H107" s="18" t="s">
        <v>2281</v>
      </c>
      <c r="I107" s="18" t="s">
        <v>2779</v>
      </c>
      <c r="J107" s="18" t="s">
        <v>2567</v>
      </c>
      <c r="K107" s="6" t="str">
        <f t="shared" si="7"/>
        <v>No</v>
      </c>
      <c r="L107" s="6" t="str">
        <f t="shared" si="8"/>
        <v>No</v>
      </c>
      <c r="M107" s="6" t="str">
        <f t="shared" si="9"/>
        <v>No</v>
      </c>
      <c r="N107" s="6" t="str">
        <f t="shared" si="10"/>
        <v>Yes</v>
      </c>
      <c r="O107" s="23" t="str">
        <f t="shared" si="11"/>
        <v>habitasse</v>
      </c>
      <c r="P107" s="6" t="b">
        <f>COUNTIF('Seat deployment CHG TKTs'!$B107:$B3440,I107)&gt;0</f>
        <v>0</v>
      </c>
      <c r="Q107" s="6" t="str">
        <f>IFERROR(INDEX('Seat deployment CHG TKTs'!$A$2:$A$3440,MATCH(I107,'Seat deployment CHG TKTs'!$B$2:$B$3440,0)),"No CHG TKT")</f>
        <v>No CHG TKT</v>
      </c>
      <c r="R107" s="6" t="b">
        <f>ISBLANK(#REF!)</f>
        <v>0</v>
      </c>
      <c r="S107" s="6" t="b">
        <f t="shared" si="12"/>
        <v>0</v>
      </c>
    </row>
    <row r="108" spans="1:19" ht="14.45" customHeight="1" x14ac:dyDescent="0.25">
      <c r="A108" t="s">
        <v>335</v>
      </c>
      <c r="B108" s="18" t="s">
        <v>816</v>
      </c>
      <c r="C108" s="18" t="s">
        <v>1270</v>
      </c>
      <c r="D108" s="29">
        <v>43987.378888888888</v>
      </c>
      <c r="E108" s="96">
        <f t="shared" si="13"/>
        <v>43987</v>
      </c>
      <c r="F108" s="18" t="s">
        <v>1758</v>
      </c>
      <c r="G108" s="7" t="s">
        <v>4</v>
      </c>
      <c r="H108" s="18" t="s">
        <v>2241</v>
      </c>
      <c r="I108" s="18" t="s">
        <v>2633</v>
      </c>
      <c r="J108" s="18" t="s">
        <v>2566</v>
      </c>
      <c r="K108" s="6" t="str">
        <f t="shared" si="7"/>
        <v>No</v>
      </c>
      <c r="L108" s="6" t="str">
        <f t="shared" si="8"/>
        <v>Yes</v>
      </c>
      <c r="M108" s="6" t="str">
        <f t="shared" si="9"/>
        <v>Yes</v>
      </c>
      <c r="N108" s="6" t="str">
        <f t="shared" si="10"/>
        <v>Yes</v>
      </c>
      <c r="O108" s="23" t="str">
        <f t="shared" si="11"/>
        <v>congue</v>
      </c>
      <c r="P108" s="6" t="b">
        <f>COUNTIF('Seat deployment CHG TKTs'!$B108:$B3440,I108)&gt;0</f>
        <v>0</v>
      </c>
      <c r="Q108" s="6" t="str">
        <f>IFERROR(INDEX('Seat deployment CHG TKTs'!$A$2:$A$3440,MATCH(I108,'Seat deployment CHG TKTs'!$B$2:$B$3440,0)),"No CHG TKT")</f>
        <v>No CHG TKT</v>
      </c>
      <c r="R108" s="6" t="b">
        <f>ISBLANK(#REF!)</f>
        <v>0</v>
      </c>
      <c r="S108" s="6" t="b">
        <f t="shared" si="12"/>
        <v>0</v>
      </c>
    </row>
    <row r="109" spans="1:19" ht="14.45" customHeight="1" x14ac:dyDescent="0.25">
      <c r="A109" t="s">
        <v>484</v>
      </c>
      <c r="B109" s="18" t="s">
        <v>952</v>
      </c>
      <c r="C109" s="18" t="s">
        <v>1420</v>
      </c>
      <c r="D109" s="29">
        <v>43990.008356481485</v>
      </c>
      <c r="E109" s="96">
        <f t="shared" si="13"/>
        <v>43990</v>
      </c>
      <c r="F109" s="18" t="s">
        <v>1909</v>
      </c>
      <c r="G109" s="90" t="s">
        <v>2131</v>
      </c>
      <c r="H109" s="18" t="s">
        <v>2364</v>
      </c>
      <c r="I109" s="18" t="s">
        <v>2586</v>
      </c>
      <c r="J109" s="18" t="s">
        <v>2568</v>
      </c>
      <c r="K109" s="6" t="str">
        <f t="shared" si="7"/>
        <v>No</v>
      </c>
      <c r="L109" s="6" t="str">
        <f t="shared" si="8"/>
        <v>Yes</v>
      </c>
      <c r="M109" s="6" t="str">
        <f t="shared" si="9"/>
        <v>Yes</v>
      </c>
      <c r="N109" s="6" t="str">
        <f t="shared" si="10"/>
        <v>Yes</v>
      </c>
      <c r="O109" s="23" t="str">
        <f t="shared" si="11"/>
        <v>habitasse</v>
      </c>
      <c r="P109" s="6" t="b">
        <f>COUNTIF('Seat deployment CHG TKTs'!$B109:$B3440,I109)&gt;0</f>
        <v>0</v>
      </c>
      <c r="Q109" s="6" t="str">
        <f>IFERROR(INDEX('Seat deployment CHG TKTs'!$A$2:$A$3440,MATCH(I109,'Seat deployment CHG TKTs'!$B$2:$B$3440,0)),"No CHG TKT")</f>
        <v>CHG0009797</v>
      </c>
      <c r="R109" s="6" t="b">
        <f>ISBLANK(#REF!)</f>
        <v>0</v>
      </c>
      <c r="S109" s="6" t="b">
        <f t="shared" si="12"/>
        <v>0</v>
      </c>
    </row>
    <row r="110" spans="1:19" ht="14.45" customHeight="1" x14ac:dyDescent="0.25">
      <c r="A110" t="s">
        <v>299</v>
      </c>
      <c r="B110" s="18" t="s">
        <v>1146</v>
      </c>
      <c r="C110" s="18" t="s">
        <v>1234</v>
      </c>
      <c r="D110" s="29">
        <v>43990.417685185188</v>
      </c>
      <c r="E110" s="96">
        <f t="shared" si="13"/>
        <v>43990</v>
      </c>
      <c r="F110" s="18" t="s">
        <v>1722</v>
      </c>
      <c r="G110" s="7" t="s">
        <v>4</v>
      </c>
      <c r="H110" s="18" t="s">
        <v>2210</v>
      </c>
      <c r="I110" s="18" t="s">
        <v>2607</v>
      </c>
      <c r="J110" s="18" t="s">
        <v>2565</v>
      </c>
      <c r="K110" s="6" t="str">
        <f t="shared" si="7"/>
        <v>No</v>
      </c>
      <c r="L110" s="6" t="str">
        <f t="shared" si="8"/>
        <v>Yes</v>
      </c>
      <c r="M110" s="6" t="str">
        <f t="shared" si="9"/>
        <v>Yes</v>
      </c>
      <c r="N110" s="6" t="str">
        <f t="shared" si="10"/>
        <v>Yes</v>
      </c>
      <c r="O110" s="23" t="str">
        <f t="shared" si="11"/>
        <v>habitasse</v>
      </c>
      <c r="P110" s="6" t="b">
        <f>COUNTIF('Seat deployment CHG TKTs'!$B110:$B3440,I110)&gt;0</f>
        <v>1</v>
      </c>
      <c r="Q110" s="6" t="str">
        <f>IFERROR(INDEX('Seat deployment CHG TKTs'!$A$2:$A$3440,MATCH(I110,'Seat deployment CHG TKTs'!$B$2:$B$3440,0)),"No CHG TKT")</f>
        <v>CHG0007919</v>
      </c>
      <c r="R110" s="6" t="b">
        <f>ISBLANK(#REF!)</f>
        <v>0</v>
      </c>
      <c r="S110" s="6" t="b">
        <f t="shared" si="12"/>
        <v>0</v>
      </c>
    </row>
    <row r="111" spans="1:19" ht="14.45" customHeight="1" x14ac:dyDescent="0.25">
      <c r="A111" t="s">
        <v>409</v>
      </c>
      <c r="B111" s="18" t="s">
        <v>887</v>
      </c>
      <c r="C111" s="18" t="s">
        <v>1346</v>
      </c>
      <c r="D111" s="29">
        <v>43991.189560185187</v>
      </c>
      <c r="E111" s="96">
        <f t="shared" si="13"/>
        <v>43991</v>
      </c>
      <c r="F111" s="18" t="s">
        <v>1834</v>
      </c>
      <c r="G111" s="90" t="s">
        <v>5</v>
      </c>
      <c r="H111" s="18" t="s">
        <v>2301</v>
      </c>
      <c r="I111" s="18" t="s">
        <v>2860</v>
      </c>
      <c r="J111" s="18" t="s">
        <v>2567</v>
      </c>
      <c r="K111" s="6" t="str">
        <f t="shared" si="7"/>
        <v>No</v>
      </c>
      <c r="L111" s="6" t="str">
        <f t="shared" si="8"/>
        <v>Yes</v>
      </c>
      <c r="M111" s="6" t="str">
        <f t="shared" si="9"/>
        <v>Yes</v>
      </c>
      <c r="N111" s="6" t="str">
        <f t="shared" si="10"/>
        <v>Yes</v>
      </c>
      <c r="O111" s="23" t="str">
        <f t="shared" si="11"/>
        <v>habitasse</v>
      </c>
      <c r="P111" s="6" t="b">
        <f>COUNTIF('Seat deployment CHG TKTs'!$B111:$B3440,I111)&gt;0</f>
        <v>0</v>
      </c>
      <c r="Q111" s="6" t="str">
        <f>IFERROR(INDEX('Seat deployment CHG TKTs'!$A$2:$A$3440,MATCH(I111,'Seat deployment CHG TKTs'!$B$2:$B$3440,0)),"No CHG TKT")</f>
        <v>No CHG TKT</v>
      </c>
      <c r="R111" s="6" t="b">
        <f>ISBLANK(#REF!)</f>
        <v>0</v>
      </c>
      <c r="S111" s="6" t="b">
        <f t="shared" si="12"/>
        <v>0</v>
      </c>
    </row>
    <row r="112" spans="1:19" ht="14.45" customHeight="1" x14ac:dyDescent="0.25">
      <c r="A112" t="s">
        <v>400</v>
      </c>
      <c r="B112" s="18" t="s">
        <v>877</v>
      </c>
      <c r="C112" s="18" t="s">
        <v>1336</v>
      </c>
      <c r="D112" s="29">
        <v>43991.578182870369</v>
      </c>
      <c r="E112" s="96">
        <f t="shared" si="13"/>
        <v>43991</v>
      </c>
      <c r="F112" s="18" t="s">
        <v>1824</v>
      </c>
      <c r="G112" s="90" t="s">
        <v>5</v>
      </c>
      <c r="H112" s="18" t="s">
        <v>2291</v>
      </c>
      <c r="I112" s="18" t="s">
        <v>2579</v>
      </c>
      <c r="J112" s="18" t="s">
        <v>2567</v>
      </c>
      <c r="K112" s="6" t="str">
        <f t="shared" si="7"/>
        <v>No</v>
      </c>
      <c r="L112" s="6" t="str">
        <f t="shared" si="8"/>
        <v>Yes</v>
      </c>
      <c r="M112" s="6" t="str">
        <f t="shared" si="9"/>
        <v>Yes</v>
      </c>
      <c r="N112" s="6" t="str">
        <f t="shared" si="10"/>
        <v>Yes</v>
      </c>
      <c r="O112" s="23" t="str">
        <f t="shared" si="11"/>
        <v>habitasse</v>
      </c>
      <c r="P112" s="6" t="b">
        <f>COUNTIF('Seat deployment CHG TKTs'!$B112:$B3440,I112)&gt;0</f>
        <v>1</v>
      </c>
      <c r="Q112" s="6" t="str">
        <f>IFERROR(INDEX('Seat deployment CHG TKTs'!$A$2:$A$3440,MATCH(I112,'Seat deployment CHG TKTs'!$B$2:$B$3440,0)),"No CHG TKT")</f>
        <v>CHG0003698</v>
      </c>
      <c r="R112" s="6" t="b">
        <f>ISBLANK(#REF!)</f>
        <v>0</v>
      </c>
      <c r="S112" s="6" t="b">
        <f t="shared" si="12"/>
        <v>0</v>
      </c>
    </row>
    <row r="113" spans="1:19" ht="14.45" customHeight="1" x14ac:dyDescent="0.25">
      <c r="A113" t="s">
        <v>605</v>
      </c>
      <c r="B113" s="18" t="s">
        <v>1062</v>
      </c>
      <c r="C113" s="18" t="s">
        <v>1537</v>
      </c>
      <c r="D113" s="29">
        <v>43992.101284722223</v>
      </c>
      <c r="E113" s="96">
        <f t="shared" si="13"/>
        <v>43992</v>
      </c>
      <c r="F113" s="18" t="s">
        <v>2029</v>
      </c>
      <c r="G113" s="90" t="s">
        <v>2132</v>
      </c>
      <c r="H113" s="18" t="s">
        <v>2469</v>
      </c>
      <c r="I113" s="18" t="s">
        <v>2597</v>
      </c>
      <c r="J113" s="18" t="s">
        <v>2570</v>
      </c>
      <c r="K113" s="6" t="str">
        <f t="shared" si="7"/>
        <v>No</v>
      </c>
      <c r="L113" s="6" t="str">
        <f t="shared" si="8"/>
        <v>Yes</v>
      </c>
      <c r="M113" s="6" t="str">
        <f t="shared" si="9"/>
        <v>Yes</v>
      </c>
      <c r="N113" s="6" t="str">
        <f t="shared" si="10"/>
        <v>Yes</v>
      </c>
      <c r="O113" s="23" t="str">
        <f t="shared" si="11"/>
        <v>habitasse</v>
      </c>
      <c r="P113" s="6" t="b">
        <f>COUNTIF('Seat deployment CHG TKTs'!$B113:$B3440,I113)&gt;0</f>
        <v>1</v>
      </c>
      <c r="Q113" s="6" t="str">
        <f>IFERROR(INDEX('Seat deployment CHG TKTs'!$A$2:$A$3440,MATCH(I113,'Seat deployment CHG TKTs'!$B$2:$B$3440,0)),"No CHG TKT")</f>
        <v>CHG0009253</v>
      </c>
      <c r="R113" s="6" t="b">
        <f>ISBLANK(#REF!)</f>
        <v>0</v>
      </c>
      <c r="S113" s="6" t="b">
        <f t="shared" si="12"/>
        <v>0</v>
      </c>
    </row>
    <row r="114" spans="1:19" ht="14.45" customHeight="1" x14ac:dyDescent="0.25">
      <c r="A114" t="s">
        <v>436</v>
      </c>
      <c r="B114" s="18" t="s">
        <v>913</v>
      </c>
      <c r="C114" s="18" t="s">
        <v>1373</v>
      </c>
      <c r="D114" s="29">
        <v>43992.181851851848</v>
      </c>
      <c r="E114" s="96">
        <f t="shared" si="13"/>
        <v>43992</v>
      </c>
      <c r="F114" s="18" t="s">
        <v>1861</v>
      </c>
      <c r="G114" s="90" t="s">
        <v>5</v>
      </c>
      <c r="H114" s="18" t="s">
        <v>2324</v>
      </c>
      <c r="I114" s="18" t="s">
        <v>2886</v>
      </c>
      <c r="J114" s="18" t="s">
        <v>2567</v>
      </c>
      <c r="K114" s="6" t="str">
        <f t="shared" si="7"/>
        <v>No</v>
      </c>
      <c r="L114" s="6" t="str">
        <f t="shared" si="8"/>
        <v>Yes</v>
      </c>
      <c r="M114" s="6" t="str">
        <f t="shared" si="9"/>
        <v>Yes</v>
      </c>
      <c r="N114" s="6" t="str">
        <f t="shared" si="10"/>
        <v>Yes</v>
      </c>
      <c r="O114" s="23" t="str">
        <f t="shared" si="11"/>
        <v>habitasse</v>
      </c>
      <c r="P114" s="6" t="b">
        <f>COUNTIF('Seat deployment CHG TKTs'!$B114:$B3440,I114)&gt;0</f>
        <v>0</v>
      </c>
      <c r="Q114" s="6" t="str">
        <f>IFERROR(INDEX('Seat deployment CHG TKTs'!$A$2:$A$3440,MATCH(I114,'Seat deployment CHG TKTs'!$B$2:$B$3440,0)),"No CHG TKT")</f>
        <v>No CHG TKT</v>
      </c>
      <c r="R114" s="6" t="b">
        <f>ISBLANK(#REF!)</f>
        <v>0</v>
      </c>
      <c r="S114" s="6" t="b">
        <f t="shared" si="12"/>
        <v>0</v>
      </c>
    </row>
    <row r="115" spans="1:19" ht="14.45" customHeight="1" x14ac:dyDescent="0.25">
      <c r="A115" t="s">
        <v>581</v>
      </c>
      <c r="B115" s="18" t="s">
        <v>1088</v>
      </c>
      <c r="C115" s="18" t="s">
        <v>1516</v>
      </c>
      <c r="D115" s="29">
        <v>43994.191678240742</v>
      </c>
      <c r="E115" s="96">
        <f t="shared" si="13"/>
        <v>43994</v>
      </c>
      <c r="F115" s="18" t="s">
        <v>2005</v>
      </c>
      <c r="G115" s="90" t="s">
        <v>2132</v>
      </c>
      <c r="H115" s="18" t="s">
        <v>2448</v>
      </c>
      <c r="I115" s="18" t="s">
        <v>2585</v>
      </c>
      <c r="J115" s="18" t="s">
        <v>2569</v>
      </c>
      <c r="K115" s="6" t="str">
        <f t="shared" si="7"/>
        <v>No</v>
      </c>
      <c r="L115" s="6" t="str">
        <f t="shared" si="8"/>
        <v>Yes</v>
      </c>
      <c r="M115" s="6" t="str">
        <f t="shared" si="9"/>
        <v>Yes</v>
      </c>
      <c r="N115" s="6" t="str">
        <f t="shared" si="10"/>
        <v>Yes</v>
      </c>
      <c r="O115" s="23" t="str">
        <f t="shared" si="11"/>
        <v>habitasse</v>
      </c>
      <c r="P115" s="6" t="b">
        <f>COUNTIF('Seat deployment CHG TKTs'!$B115:$B3440,I115)&gt;0</f>
        <v>1</v>
      </c>
      <c r="Q115" s="6" t="str">
        <f>IFERROR(INDEX('Seat deployment CHG TKTs'!$A$2:$A$3440,MATCH(I115,'Seat deployment CHG TKTs'!$B$2:$B$3440,0)),"No CHG TKT")</f>
        <v>CHG0006509</v>
      </c>
      <c r="R115" s="6" t="b">
        <f>ISBLANK(#REF!)</f>
        <v>0</v>
      </c>
      <c r="S115" s="6" t="b">
        <f t="shared" si="12"/>
        <v>0</v>
      </c>
    </row>
    <row r="116" spans="1:19" ht="14.45" customHeight="1" x14ac:dyDescent="0.25">
      <c r="A116" t="s">
        <v>522</v>
      </c>
      <c r="B116" s="18" t="s">
        <v>986</v>
      </c>
      <c r="C116" s="18" t="s">
        <v>1457</v>
      </c>
      <c r="D116" s="29">
        <v>43995.045138888891</v>
      </c>
      <c r="E116" s="96">
        <f t="shared" si="13"/>
        <v>43995</v>
      </c>
      <c r="F116" s="18" t="s">
        <v>1947</v>
      </c>
      <c r="G116" s="90" t="s">
        <v>2131</v>
      </c>
      <c r="H116" s="18" t="s">
        <v>2399</v>
      </c>
      <c r="I116" s="18" t="s">
        <v>2663</v>
      </c>
      <c r="J116" s="18" t="s">
        <v>2568</v>
      </c>
      <c r="K116" s="6" t="str">
        <f t="shared" si="7"/>
        <v>No</v>
      </c>
      <c r="L116" s="6" t="str">
        <f t="shared" si="8"/>
        <v>Yes</v>
      </c>
      <c r="M116" s="6" t="str">
        <f t="shared" si="9"/>
        <v>Yes</v>
      </c>
      <c r="N116" s="6" t="str">
        <f t="shared" si="10"/>
        <v>Yes</v>
      </c>
      <c r="O116" s="23" t="str">
        <f t="shared" si="11"/>
        <v>habitasse</v>
      </c>
      <c r="P116" s="6" t="b">
        <f>COUNTIF('Seat deployment CHG TKTs'!$B116:$B3440,I116)&gt;0</f>
        <v>0</v>
      </c>
      <c r="Q116" s="6" t="str">
        <f>IFERROR(INDEX('Seat deployment CHG TKTs'!$A$2:$A$3440,MATCH(I116,'Seat deployment CHG TKTs'!$B$2:$B$3440,0)),"No CHG TKT")</f>
        <v>No CHG TKT</v>
      </c>
      <c r="R116" s="6" t="b">
        <f>ISBLANK(#REF!)</f>
        <v>0</v>
      </c>
      <c r="S116" s="6" t="b">
        <f t="shared" si="12"/>
        <v>0</v>
      </c>
    </row>
    <row r="117" spans="1:19" ht="14.45" customHeight="1" x14ac:dyDescent="0.25">
      <c r="A117" t="s">
        <v>603</v>
      </c>
      <c r="B117" s="18" t="s">
        <v>1056</v>
      </c>
      <c r="C117" s="18" t="s">
        <v>1535</v>
      </c>
      <c r="D117" s="29">
        <v>43995.099224537036</v>
      </c>
      <c r="E117" s="96">
        <f t="shared" si="13"/>
        <v>43995</v>
      </c>
      <c r="F117" s="18" t="s">
        <v>2027</v>
      </c>
      <c r="G117" s="90" t="s">
        <v>2132</v>
      </c>
      <c r="H117" s="18" t="s">
        <v>2467</v>
      </c>
      <c r="I117" s="18" t="s">
        <v>2862</v>
      </c>
      <c r="J117" s="18" t="s">
        <v>2569</v>
      </c>
      <c r="K117" s="6" t="str">
        <f t="shared" si="7"/>
        <v>No</v>
      </c>
      <c r="L117" s="6" t="str">
        <f t="shared" si="8"/>
        <v>Yes</v>
      </c>
      <c r="M117" s="6" t="str">
        <f t="shared" si="9"/>
        <v>Yes</v>
      </c>
      <c r="N117" s="6" t="str">
        <f t="shared" si="10"/>
        <v>Yes</v>
      </c>
      <c r="O117" s="23" t="str">
        <f t="shared" si="11"/>
        <v>habitasse</v>
      </c>
      <c r="P117" s="6" t="b">
        <f>COUNTIF('Seat deployment CHG TKTs'!$B117:$B3440,I117)&gt;0</f>
        <v>0</v>
      </c>
      <c r="Q117" s="6" t="str">
        <f>IFERROR(INDEX('Seat deployment CHG TKTs'!$A$2:$A$3440,MATCH(I117,'Seat deployment CHG TKTs'!$B$2:$B$3440,0)),"No CHG TKT")</f>
        <v>No CHG TKT</v>
      </c>
      <c r="R117" s="6" t="b">
        <f>ISBLANK(#REF!)</f>
        <v>0</v>
      </c>
      <c r="S117" s="6" t="b">
        <f t="shared" si="12"/>
        <v>0</v>
      </c>
    </row>
    <row r="118" spans="1:19" ht="14.45" customHeight="1" x14ac:dyDescent="0.25">
      <c r="A118" t="s">
        <v>502</v>
      </c>
      <c r="B118" s="18" t="s">
        <v>967</v>
      </c>
      <c r="C118" s="18" t="s">
        <v>1437</v>
      </c>
      <c r="D118" s="29">
        <v>43995.711840277778</v>
      </c>
      <c r="E118" s="96">
        <f t="shared" si="13"/>
        <v>43995</v>
      </c>
      <c r="F118" s="18" t="s">
        <v>1927</v>
      </c>
      <c r="G118" s="90" t="s">
        <v>2131</v>
      </c>
      <c r="H118" s="18" t="s">
        <v>1634</v>
      </c>
      <c r="I118" s="18" t="s">
        <v>2891</v>
      </c>
      <c r="J118" s="18" t="s">
        <v>2568</v>
      </c>
      <c r="K118" s="6" t="str">
        <f t="shared" si="7"/>
        <v>No</v>
      </c>
      <c r="L118" s="6" t="str">
        <f t="shared" si="8"/>
        <v>Yes</v>
      </c>
      <c r="M118" s="6" t="str">
        <f t="shared" si="9"/>
        <v>Yes</v>
      </c>
      <c r="N118" s="6" t="str">
        <f t="shared" si="10"/>
        <v>Yes</v>
      </c>
      <c r="O118" s="23" t="str">
        <f t="shared" si="11"/>
        <v>tempus</v>
      </c>
      <c r="P118" s="6" t="b">
        <f>COUNTIF('Seat deployment CHG TKTs'!$B118:$B3440,I118)&gt;0</f>
        <v>0</v>
      </c>
      <c r="Q118" s="6" t="str">
        <f>IFERROR(INDEX('Seat deployment CHG TKTs'!$A$2:$A$3440,MATCH(I118,'Seat deployment CHG TKTs'!$B$2:$B$3440,0)),"No CHG TKT")</f>
        <v>No CHG TKT</v>
      </c>
      <c r="R118" s="6" t="b">
        <f>ISBLANK(#REF!)</f>
        <v>0</v>
      </c>
      <c r="S118" s="6" t="b">
        <f t="shared" si="12"/>
        <v>0</v>
      </c>
    </row>
    <row r="119" spans="1:19" ht="14.45" customHeight="1" x14ac:dyDescent="0.25">
      <c r="A119" t="s">
        <v>487</v>
      </c>
      <c r="B119" s="18" t="s">
        <v>955</v>
      </c>
      <c r="C119" s="18" t="s">
        <v>1423</v>
      </c>
      <c r="D119" s="29">
        <v>43996.190081018518</v>
      </c>
      <c r="E119" s="96">
        <f t="shared" si="13"/>
        <v>43996</v>
      </c>
      <c r="F119" s="18" t="s">
        <v>1912</v>
      </c>
      <c r="G119" s="90" t="s">
        <v>2131</v>
      </c>
      <c r="H119" s="18" t="s">
        <v>2367</v>
      </c>
      <c r="I119" s="18" t="s">
        <v>2890</v>
      </c>
      <c r="J119" s="18" t="s">
        <v>2568</v>
      </c>
      <c r="K119" s="6" t="str">
        <f t="shared" si="7"/>
        <v>Yes</v>
      </c>
      <c r="L119" s="6" t="str">
        <f t="shared" si="8"/>
        <v>Yes</v>
      </c>
      <c r="M119" s="6" t="str">
        <f t="shared" si="9"/>
        <v>Yes</v>
      </c>
      <c r="N119" s="6" t="str">
        <f t="shared" si="10"/>
        <v>Yes</v>
      </c>
      <c r="O119" s="23" t="str">
        <f t="shared" si="11"/>
        <v>congue</v>
      </c>
      <c r="P119" s="6" t="b">
        <f>COUNTIF('Seat deployment CHG TKTs'!$B119:$B3440,I119)&gt;0</f>
        <v>0</v>
      </c>
      <c r="Q119" s="6" t="str">
        <f>IFERROR(INDEX('Seat deployment CHG TKTs'!$A$2:$A$3440,MATCH(I119,'Seat deployment CHG TKTs'!$B$2:$B$3440,0)),"No CHG TKT")</f>
        <v>No CHG TKT</v>
      </c>
      <c r="R119" s="6" t="b">
        <f>ISBLANK(#REF!)</f>
        <v>0</v>
      </c>
      <c r="S119" s="6" t="b">
        <f t="shared" si="12"/>
        <v>0</v>
      </c>
    </row>
    <row r="120" spans="1:19" ht="14.45" customHeight="1" x14ac:dyDescent="0.25">
      <c r="A120" t="s">
        <v>597</v>
      </c>
      <c r="B120" s="18" t="s">
        <v>1051</v>
      </c>
      <c r="C120" s="18" t="s">
        <v>1498</v>
      </c>
      <c r="D120" s="29">
        <v>43996.823657407411</v>
      </c>
      <c r="E120" s="96">
        <f t="shared" si="13"/>
        <v>43996</v>
      </c>
      <c r="F120" s="18" t="s">
        <v>2021</v>
      </c>
      <c r="G120" s="90" t="s">
        <v>2132</v>
      </c>
      <c r="H120" s="18" t="s">
        <v>2461</v>
      </c>
      <c r="I120" s="18" t="s">
        <v>2710</v>
      </c>
      <c r="J120" s="18" t="s">
        <v>2569</v>
      </c>
      <c r="K120" s="6" t="str">
        <f t="shared" si="7"/>
        <v>No</v>
      </c>
      <c r="L120" s="6" t="str">
        <f t="shared" si="8"/>
        <v>Yes</v>
      </c>
      <c r="M120" s="6" t="str">
        <f t="shared" si="9"/>
        <v>Yes</v>
      </c>
      <c r="N120" s="6" t="str">
        <f t="shared" si="10"/>
        <v>No</v>
      </c>
      <c r="O120" s="23" t="str">
        <f t="shared" si="11"/>
        <v>habitasse</v>
      </c>
      <c r="P120" s="6" t="b">
        <f>COUNTIF('Seat deployment CHG TKTs'!$B120:$B3440,I120)&gt;0</f>
        <v>0</v>
      </c>
      <c r="Q120" s="6" t="str">
        <f>IFERROR(INDEX('Seat deployment CHG TKTs'!$A$2:$A$3440,MATCH(I120,'Seat deployment CHG TKTs'!$B$2:$B$3440,0)),"No CHG TKT")</f>
        <v>No CHG TKT</v>
      </c>
      <c r="R120" s="6" t="b">
        <f>ISBLANK(#REF!)</f>
        <v>0</v>
      </c>
      <c r="S120" s="6" t="b">
        <f t="shared" si="12"/>
        <v>0</v>
      </c>
    </row>
    <row r="121" spans="1:19" ht="14.45" customHeight="1" x14ac:dyDescent="0.25">
      <c r="A121" t="s">
        <v>277</v>
      </c>
      <c r="B121" s="18" t="s">
        <v>764</v>
      </c>
      <c r="C121" s="18" t="s">
        <v>1212</v>
      </c>
      <c r="D121" s="29">
        <v>43996.860486111109</v>
      </c>
      <c r="E121" s="96">
        <f t="shared" si="13"/>
        <v>43996</v>
      </c>
      <c r="F121" s="18" t="s">
        <v>1700</v>
      </c>
      <c r="G121" s="7" t="s">
        <v>4</v>
      </c>
      <c r="H121" s="18" t="s">
        <v>2189</v>
      </c>
      <c r="I121" s="18" t="s">
        <v>2657</v>
      </c>
      <c r="J121" s="18" t="s">
        <v>2564</v>
      </c>
      <c r="K121" s="6" t="str">
        <f t="shared" si="7"/>
        <v>No</v>
      </c>
      <c r="L121" s="6" t="str">
        <f t="shared" si="8"/>
        <v>Yes</v>
      </c>
      <c r="M121" s="6" t="str">
        <f t="shared" si="9"/>
        <v>Yes</v>
      </c>
      <c r="N121" s="6" t="str">
        <f t="shared" si="10"/>
        <v>Yes</v>
      </c>
      <c r="O121" s="23" t="str">
        <f t="shared" si="11"/>
        <v>habitasse</v>
      </c>
      <c r="P121" s="6" t="b">
        <f>COUNTIF('Seat deployment CHG TKTs'!$B121:$B3440,I121)&gt;0</f>
        <v>0</v>
      </c>
      <c r="Q121" s="6" t="str">
        <f>IFERROR(INDEX('Seat deployment CHG TKTs'!$A$2:$A$3440,MATCH(I121,'Seat deployment CHG TKTs'!$B$2:$B$3440,0)),"No CHG TKT")</f>
        <v>No CHG TKT</v>
      </c>
      <c r="R121" s="6" t="b">
        <f>ISBLANK(#REF!)</f>
        <v>0</v>
      </c>
      <c r="S121" s="6" t="b">
        <f t="shared" si="12"/>
        <v>0</v>
      </c>
    </row>
    <row r="122" spans="1:19" ht="14.45" customHeight="1" x14ac:dyDescent="0.25">
      <c r="A122" t="s">
        <v>539</v>
      </c>
      <c r="B122" s="18" t="s">
        <v>1001</v>
      </c>
      <c r="C122" s="18" t="s">
        <v>1474</v>
      </c>
      <c r="D122" s="29">
        <v>43997.312395833331</v>
      </c>
      <c r="E122" s="96">
        <f t="shared" si="13"/>
        <v>43997</v>
      </c>
      <c r="F122" s="18" t="s">
        <v>1964</v>
      </c>
      <c r="G122" s="90" t="s">
        <v>2132</v>
      </c>
      <c r="H122" s="18" t="s">
        <v>2414</v>
      </c>
      <c r="I122" s="18" t="s">
        <v>2675</v>
      </c>
      <c r="J122" s="18" t="s">
        <v>2568</v>
      </c>
      <c r="K122" s="6" t="str">
        <f t="shared" si="7"/>
        <v>No</v>
      </c>
      <c r="L122" s="6" t="str">
        <f t="shared" si="8"/>
        <v>Yes</v>
      </c>
      <c r="M122" s="6" t="str">
        <f t="shared" si="9"/>
        <v>Yes</v>
      </c>
      <c r="N122" s="6" t="str">
        <f t="shared" si="10"/>
        <v>Yes</v>
      </c>
      <c r="O122" s="23" t="str">
        <f t="shared" si="11"/>
        <v>habitasse</v>
      </c>
      <c r="P122" s="6" t="b">
        <f>COUNTIF('Seat deployment CHG TKTs'!$B122:$B3440,I122)&gt;0</f>
        <v>0</v>
      </c>
      <c r="Q122" s="6" t="str">
        <f>IFERROR(INDEX('Seat deployment CHG TKTs'!$A$2:$A$3440,MATCH(I122,'Seat deployment CHG TKTs'!$B$2:$B$3440,0)),"No CHG TKT")</f>
        <v>No CHG TKT</v>
      </c>
      <c r="R122" s="6" t="b">
        <f>ISBLANK(#REF!)</f>
        <v>0</v>
      </c>
      <c r="S122" s="6" t="b">
        <f t="shared" si="12"/>
        <v>0</v>
      </c>
    </row>
    <row r="123" spans="1:19" ht="14.45" customHeight="1" x14ac:dyDescent="0.25">
      <c r="A123" t="s">
        <v>475</v>
      </c>
      <c r="B123" s="18" t="s">
        <v>946</v>
      </c>
      <c r="C123" s="18" t="s">
        <v>1411</v>
      </c>
      <c r="D123" s="29">
        <v>43998.131608796299</v>
      </c>
      <c r="E123" s="96">
        <f t="shared" si="13"/>
        <v>43998</v>
      </c>
      <c r="F123" s="18" t="s">
        <v>1900</v>
      </c>
      <c r="G123" s="90" t="s">
        <v>2131</v>
      </c>
      <c r="H123" s="18" t="s">
        <v>2357</v>
      </c>
      <c r="I123" s="18" t="s">
        <v>2780</v>
      </c>
      <c r="J123" s="18" t="s">
        <v>2568</v>
      </c>
      <c r="K123" s="6" t="str">
        <f t="shared" si="7"/>
        <v>No</v>
      </c>
      <c r="L123" s="6" t="str">
        <f t="shared" si="8"/>
        <v>Yes</v>
      </c>
      <c r="M123" s="6" t="str">
        <f t="shared" si="9"/>
        <v>Yes</v>
      </c>
      <c r="N123" s="6" t="str">
        <f t="shared" si="10"/>
        <v>Yes</v>
      </c>
      <c r="O123" s="23" t="str">
        <f t="shared" si="11"/>
        <v>habitasse</v>
      </c>
      <c r="P123" s="6" t="b">
        <f>COUNTIF('Seat deployment CHG TKTs'!$B123:$B3440,I123)&gt;0</f>
        <v>0</v>
      </c>
      <c r="Q123" s="6" t="str">
        <f>IFERROR(INDEX('Seat deployment CHG TKTs'!$A$2:$A$3440,MATCH(I123,'Seat deployment CHG TKTs'!$B$2:$B$3440,0)),"No CHG TKT")</f>
        <v>No CHG TKT</v>
      </c>
      <c r="R123" s="6" t="b">
        <f>ISBLANK(#REF!)</f>
        <v>0</v>
      </c>
      <c r="S123" s="6" t="b">
        <f t="shared" si="12"/>
        <v>0</v>
      </c>
    </row>
    <row r="124" spans="1:19" ht="14.45" customHeight="1" x14ac:dyDescent="0.25">
      <c r="A124" t="s">
        <v>414</v>
      </c>
      <c r="B124" s="18" t="s">
        <v>892</v>
      </c>
      <c r="C124" s="18" t="s">
        <v>1351</v>
      </c>
      <c r="D124" s="29">
        <v>43998.491678240738</v>
      </c>
      <c r="E124" s="96">
        <f t="shared" si="13"/>
        <v>43998</v>
      </c>
      <c r="F124" s="18" t="s">
        <v>1839</v>
      </c>
      <c r="G124" s="90" t="s">
        <v>5</v>
      </c>
      <c r="H124" s="18" t="s">
        <v>2306</v>
      </c>
      <c r="I124" s="18" t="s">
        <v>2908</v>
      </c>
      <c r="J124" s="18" t="s">
        <v>2567</v>
      </c>
      <c r="K124" s="6" t="str">
        <f t="shared" si="7"/>
        <v>No</v>
      </c>
      <c r="L124" s="6" t="str">
        <f t="shared" si="8"/>
        <v>No</v>
      </c>
      <c r="M124" s="6" t="str">
        <f t="shared" si="9"/>
        <v>No</v>
      </c>
      <c r="N124" s="6" t="str">
        <f t="shared" si="10"/>
        <v>No</v>
      </c>
      <c r="O124" s="23" t="str">
        <f t="shared" si="11"/>
        <v>tempus</v>
      </c>
      <c r="P124" s="6" t="b">
        <f>COUNTIF('Seat deployment CHG TKTs'!$B124:$B3440,I124)&gt;0</f>
        <v>0</v>
      </c>
      <c r="Q124" s="6" t="str">
        <f>IFERROR(INDEX('Seat deployment CHG TKTs'!$A$2:$A$3440,MATCH(I124,'Seat deployment CHG TKTs'!$B$2:$B$3440,0)),"No CHG TKT")</f>
        <v>No CHG TKT</v>
      </c>
      <c r="R124" s="6" t="b">
        <f>ISBLANK(#REF!)</f>
        <v>0</v>
      </c>
      <c r="S124" s="6" t="b">
        <f t="shared" si="12"/>
        <v>0</v>
      </c>
    </row>
    <row r="125" spans="1:19" ht="14.45" customHeight="1" x14ac:dyDescent="0.25">
      <c r="A125" t="s">
        <v>687</v>
      </c>
      <c r="B125" s="18" t="s">
        <v>1146</v>
      </c>
      <c r="C125" s="18" t="s">
        <v>1615</v>
      </c>
      <c r="D125" s="29">
        <v>43998.944004629629</v>
      </c>
      <c r="E125" s="96">
        <f t="shared" si="13"/>
        <v>43998</v>
      </c>
      <c r="F125" s="18" t="s">
        <v>2111</v>
      </c>
      <c r="G125" s="90" t="s">
        <v>2132</v>
      </c>
      <c r="H125" s="18" t="s">
        <v>2543</v>
      </c>
      <c r="I125" s="18" t="s">
        <v>2608</v>
      </c>
      <c r="J125" s="18" t="s">
        <v>2571</v>
      </c>
      <c r="K125" s="6" t="str">
        <f t="shared" si="7"/>
        <v>No</v>
      </c>
      <c r="L125" s="6" t="str">
        <f t="shared" si="8"/>
        <v>Yes</v>
      </c>
      <c r="M125" s="6" t="str">
        <f t="shared" si="9"/>
        <v>Yes</v>
      </c>
      <c r="N125" s="6" t="str">
        <f t="shared" si="10"/>
        <v>Yes</v>
      </c>
      <c r="O125" s="23" t="str">
        <f t="shared" si="11"/>
        <v>habitasse</v>
      </c>
      <c r="P125" s="6" t="b">
        <f>COUNTIF('Seat deployment CHG TKTs'!$B125:$B3440,I125)&gt;0</f>
        <v>1</v>
      </c>
      <c r="Q125" s="6" t="str">
        <f>IFERROR(INDEX('Seat deployment CHG TKTs'!$A$2:$A$3440,MATCH(I125,'Seat deployment CHG TKTs'!$B$2:$B$3440,0)),"No CHG TKT")</f>
        <v>CHG0003271</v>
      </c>
      <c r="R125" s="6" t="b">
        <f>ISBLANK(#REF!)</f>
        <v>0</v>
      </c>
      <c r="S125" s="6" t="b">
        <f t="shared" si="12"/>
        <v>0</v>
      </c>
    </row>
    <row r="126" spans="1:19" ht="14.45" customHeight="1" x14ac:dyDescent="0.25">
      <c r="A126" t="s">
        <v>435</v>
      </c>
      <c r="B126" s="18" t="s">
        <v>912</v>
      </c>
      <c r="C126" s="18" t="s">
        <v>1372</v>
      </c>
      <c r="D126" s="29">
        <v>43999.404131944444</v>
      </c>
      <c r="E126" s="96">
        <f t="shared" si="13"/>
        <v>43999</v>
      </c>
      <c r="F126" s="18" t="s">
        <v>1860</v>
      </c>
      <c r="G126" s="90" t="s">
        <v>5</v>
      </c>
      <c r="H126" s="18" t="s">
        <v>2323</v>
      </c>
      <c r="I126" s="18" t="s">
        <v>2851</v>
      </c>
      <c r="J126" s="18" t="s">
        <v>2567</v>
      </c>
      <c r="K126" s="6" t="str">
        <f t="shared" si="7"/>
        <v>No</v>
      </c>
      <c r="L126" s="6" t="str">
        <f t="shared" si="8"/>
        <v>Yes</v>
      </c>
      <c r="M126" s="6" t="str">
        <f t="shared" si="9"/>
        <v>Yes</v>
      </c>
      <c r="N126" s="6" t="str">
        <f t="shared" si="10"/>
        <v>Yes</v>
      </c>
      <c r="O126" s="23" t="str">
        <f t="shared" si="11"/>
        <v>congue</v>
      </c>
      <c r="P126" s="6" t="b">
        <f>COUNTIF('Seat deployment CHG TKTs'!$B126:$B3440,I126)&gt;0</f>
        <v>0</v>
      </c>
      <c r="Q126" s="6" t="str">
        <f>IFERROR(INDEX('Seat deployment CHG TKTs'!$A$2:$A$3440,MATCH(I126,'Seat deployment CHG TKTs'!$B$2:$B$3440,0)),"No CHG TKT")</f>
        <v>No CHG TKT</v>
      </c>
      <c r="R126" s="6" t="b">
        <f>ISBLANK(#REF!)</f>
        <v>0</v>
      </c>
      <c r="S126" s="6" t="b">
        <f t="shared" si="12"/>
        <v>0</v>
      </c>
    </row>
    <row r="127" spans="1:19" ht="14.45" customHeight="1" x14ac:dyDescent="0.25">
      <c r="A127" t="s">
        <v>451</v>
      </c>
      <c r="B127" s="18" t="s">
        <v>709</v>
      </c>
      <c r="C127" s="18" t="s">
        <v>1388</v>
      </c>
      <c r="D127" s="29">
        <v>43999.515949074077</v>
      </c>
      <c r="E127" s="96">
        <f t="shared" si="13"/>
        <v>43999</v>
      </c>
      <c r="F127" s="18" t="s">
        <v>1876</v>
      </c>
      <c r="G127" s="90" t="s">
        <v>5</v>
      </c>
      <c r="H127" s="18" t="s">
        <v>2338</v>
      </c>
      <c r="I127" s="18" t="s">
        <v>2576</v>
      </c>
      <c r="J127" s="18" t="s">
        <v>2567</v>
      </c>
      <c r="K127" s="6" t="str">
        <f t="shared" si="7"/>
        <v>No</v>
      </c>
      <c r="L127" s="6" t="str">
        <f t="shared" si="8"/>
        <v>Yes</v>
      </c>
      <c r="M127" s="6" t="str">
        <f t="shared" si="9"/>
        <v>Yes</v>
      </c>
      <c r="N127" s="6" t="str">
        <f t="shared" si="10"/>
        <v>Yes</v>
      </c>
      <c r="O127" s="23" t="str">
        <f t="shared" si="11"/>
        <v>habitasse</v>
      </c>
      <c r="P127" s="6" t="b">
        <f>COUNTIF('Seat deployment CHG TKTs'!$B127:$B3440,I127)&gt;0</f>
        <v>0</v>
      </c>
      <c r="Q127" s="6" t="str">
        <f>IFERROR(INDEX('Seat deployment CHG TKTs'!$A$2:$A$3440,MATCH(I127,'Seat deployment CHG TKTs'!$B$2:$B$3440,0)),"No CHG TKT")</f>
        <v>CHG0009983</v>
      </c>
      <c r="R127" s="6" t="b">
        <f>ISBLANK(#REF!)</f>
        <v>0</v>
      </c>
      <c r="S127" s="6" t="b">
        <f t="shared" si="12"/>
        <v>0</v>
      </c>
    </row>
    <row r="128" spans="1:19" ht="14.45" customHeight="1" x14ac:dyDescent="0.25">
      <c r="A128" t="s">
        <v>554</v>
      </c>
      <c r="B128" s="18" t="s">
        <v>1013</v>
      </c>
      <c r="C128" s="18" t="s">
        <v>1489</v>
      </c>
      <c r="D128" s="29">
        <v>44000.812222222223</v>
      </c>
      <c r="E128" s="96">
        <f t="shared" si="13"/>
        <v>44000</v>
      </c>
      <c r="F128" s="18" t="s">
        <v>1978</v>
      </c>
      <c r="G128" s="90" t="s">
        <v>2132</v>
      </c>
      <c r="H128" s="18" t="s">
        <v>2427</v>
      </c>
      <c r="I128" s="18" t="s">
        <v>2744</v>
      </c>
      <c r="J128" s="18" t="s">
        <v>2569</v>
      </c>
      <c r="K128" s="6" t="str">
        <f t="shared" si="7"/>
        <v>No</v>
      </c>
      <c r="L128" s="6" t="str">
        <f t="shared" si="8"/>
        <v>Yes</v>
      </c>
      <c r="M128" s="6" t="str">
        <f t="shared" si="9"/>
        <v>Yes</v>
      </c>
      <c r="N128" s="6" t="str">
        <f t="shared" si="10"/>
        <v>Yes</v>
      </c>
      <c r="O128" s="23" t="str">
        <f t="shared" si="11"/>
        <v>habitasse</v>
      </c>
      <c r="P128" s="6" t="b">
        <f>COUNTIF('Seat deployment CHG TKTs'!$B128:$B3440,I128)&gt;0</f>
        <v>0</v>
      </c>
      <c r="Q128" s="6" t="str">
        <f>IFERROR(INDEX('Seat deployment CHG TKTs'!$A$2:$A$3440,MATCH(I128,'Seat deployment CHG TKTs'!$B$2:$B$3440,0)),"No CHG TKT")</f>
        <v>No CHG TKT</v>
      </c>
      <c r="R128" s="6" t="b">
        <f>ISBLANK(#REF!)</f>
        <v>0</v>
      </c>
      <c r="S128" s="6" t="b">
        <f t="shared" si="12"/>
        <v>0</v>
      </c>
    </row>
    <row r="129" spans="1:19" ht="14.45" customHeight="1" x14ac:dyDescent="0.25">
      <c r="A129" t="s">
        <v>228</v>
      </c>
      <c r="B129" s="18" t="s">
        <v>915</v>
      </c>
      <c r="C129" s="18" t="s">
        <v>1163</v>
      </c>
      <c r="D129" s="29">
        <v>44001.471284722225</v>
      </c>
      <c r="E129" s="96">
        <f t="shared" si="13"/>
        <v>44001</v>
      </c>
      <c r="F129" s="18" t="s">
        <v>1651</v>
      </c>
      <c r="G129" s="7" t="s">
        <v>4</v>
      </c>
      <c r="H129" s="18" t="s">
        <v>2146</v>
      </c>
      <c r="I129" s="18" t="s">
        <v>2599</v>
      </c>
      <c r="J129" s="18" t="s">
        <v>2561</v>
      </c>
      <c r="K129" s="6" t="str">
        <f t="shared" si="7"/>
        <v>No</v>
      </c>
      <c r="L129" s="6" t="str">
        <f t="shared" si="8"/>
        <v>Yes</v>
      </c>
      <c r="M129" s="6" t="str">
        <f t="shared" si="9"/>
        <v>Yes</v>
      </c>
      <c r="N129" s="6" t="str">
        <f t="shared" si="10"/>
        <v>Yes</v>
      </c>
      <c r="O129" s="23" t="str">
        <f t="shared" si="11"/>
        <v>habitasse</v>
      </c>
      <c r="P129" s="6" t="b">
        <f>COUNTIF('Seat deployment CHG TKTs'!$B129:$B3440,I129)&gt;0</f>
        <v>1</v>
      </c>
      <c r="Q129" s="6" t="str">
        <f>IFERROR(INDEX('Seat deployment CHG TKTs'!$A$2:$A$3440,MATCH(I129,'Seat deployment CHG TKTs'!$B$2:$B$3440,0)),"No CHG TKT")</f>
        <v>CHG0006838</v>
      </c>
      <c r="R129" s="6" t="b">
        <f>ISBLANK(#REF!)</f>
        <v>0</v>
      </c>
      <c r="S129" s="6" t="b">
        <f t="shared" si="12"/>
        <v>0</v>
      </c>
    </row>
    <row r="130" spans="1:19" ht="14.45" customHeight="1" x14ac:dyDescent="0.25">
      <c r="A130" t="s">
        <v>285</v>
      </c>
      <c r="B130" s="18" t="s">
        <v>772</v>
      </c>
      <c r="C130" s="18" t="s">
        <v>1220</v>
      </c>
      <c r="D130" s="29">
        <v>44002.296666666669</v>
      </c>
      <c r="E130" s="96">
        <f t="shared" si="13"/>
        <v>44002</v>
      </c>
      <c r="F130" s="18" t="s">
        <v>1708</v>
      </c>
      <c r="G130" s="7" t="s">
        <v>4</v>
      </c>
      <c r="H130" s="18" t="s">
        <v>2196</v>
      </c>
      <c r="I130" s="18" t="s">
        <v>2858</v>
      </c>
      <c r="J130" s="18" t="s">
        <v>2564</v>
      </c>
      <c r="K130" s="6" t="str">
        <f t="shared" ref="K130:K193" si="14">IFERROR(
IF(OR(
SUMPRODUCT(--ISNUMBER(SEARCH("sed sit",$C130)))&gt;0,
SUMPRODUCT(--ISNUMBER(SEARCH("nisl elit",$C130)))&gt;0,
SUMPRODUCT(--ISNUMBER(SEARCH("condimentum",$C130)))&gt;0),"Yes","No"),"")</f>
        <v>No</v>
      </c>
      <c r="L130" s="6" t="str">
        <f t="shared" ref="L130:L193" si="15">IFERROR(
IF(OR(
SUMPRODUCT(--ISNUMBER(SEARCH("sed sit",$F130)))&gt;0,
SUMPRODUCT(--ISNUMBER(SEARCH("nisl elit",$F130)))&gt;0,
SUMPRODUCT(--ISNUMBER(SEARCH("condimentum",$F130)))&gt;0),"Yes","No"),"")</f>
        <v>Yes</v>
      </c>
      <c r="M130" s="6" t="str">
        <f t="shared" ref="M130:M193" si="16">IFERROR(
IF(OR(K130=
"Yes",L130=
"Yes"),"Yes","No"),"")</f>
        <v>Yes</v>
      </c>
      <c r="N130" s="6" t="str">
        <f t="shared" ref="N130:N193" si="17">IFERROR(
IF(SUMPRODUCT(--ISNUMBER(SEARCH("augue",$F130))),"Yes","No"),"")</f>
        <v>Yes</v>
      </c>
      <c r="O130" s="23" t="str">
        <f t="shared" ref="O130:O193" si="18">IF(ISNUMBER(SEARCH("habitasse",$F130)),"habitasse",
IF(ISNUMBER(SEARCH("congue",$F130)),"congue",
IF(ISNUMBER(SEARCH("pede",$F130,)),"pede",
IF(ISNUMBER(SEARCH("feugiat",$F130)),"feugiat",
IF(ISNUMBER(SEARCH("tempus",$F130)),"tempus",
IF(ISNUMBER(SEARCH("magnis",$F130)),"magnis",
IF(ISNUMBER(SEARCH("pellentesque",$F130)),"pellentesque",
IF(ISNUMBER(SEARCH("ultrices",$F130)),"ultrices",
"None"))))))))</f>
        <v>habitasse</v>
      </c>
      <c r="P130" s="6" t="b">
        <f>COUNTIF('Seat deployment CHG TKTs'!$B130:$B3440,I130)&gt;0</f>
        <v>0</v>
      </c>
      <c r="Q130" s="6" t="str">
        <f>IFERROR(INDEX('Seat deployment CHG TKTs'!$A$2:$A$3440,MATCH(I130,'Seat deployment CHG TKTs'!$B$2:$B$3440,0)),"No CHG TKT")</f>
        <v>No CHG TKT</v>
      </c>
      <c r="R130" s="6" t="b">
        <f>ISBLANK(#REF!)</f>
        <v>0</v>
      </c>
      <c r="S130" s="6" t="b">
        <f t="shared" ref="S130:S193" si="19">ISBLANK(A130)</f>
        <v>0</v>
      </c>
    </row>
    <row r="131" spans="1:19" ht="14.45" customHeight="1" x14ac:dyDescent="0.25">
      <c r="A131" t="s">
        <v>269</v>
      </c>
      <c r="B131" s="18" t="s">
        <v>758</v>
      </c>
      <c r="C131" s="18" t="s">
        <v>1204</v>
      </c>
      <c r="D131" s="29">
        <v>44002.708912037036</v>
      </c>
      <c r="E131" s="96">
        <f t="shared" ref="E131:E194" si="20">DATE(YEAR(D131),MONTH(D131),DAY(D131))</f>
        <v>44002</v>
      </c>
      <c r="F131" s="18" t="s">
        <v>1692</v>
      </c>
      <c r="G131" s="7" t="s">
        <v>4</v>
      </c>
      <c r="H131" s="18" t="s">
        <v>2182</v>
      </c>
      <c r="I131" s="18" t="s">
        <v>2913</v>
      </c>
      <c r="J131" s="18" t="s">
        <v>2564</v>
      </c>
      <c r="K131" s="6" t="str">
        <f t="shared" si="14"/>
        <v>No</v>
      </c>
      <c r="L131" s="6" t="str">
        <f t="shared" si="15"/>
        <v>Yes</v>
      </c>
      <c r="M131" s="6" t="str">
        <f t="shared" si="16"/>
        <v>Yes</v>
      </c>
      <c r="N131" s="6" t="str">
        <f t="shared" si="17"/>
        <v>Yes</v>
      </c>
      <c r="O131" s="23" t="str">
        <f t="shared" si="18"/>
        <v>habitasse</v>
      </c>
      <c r="P131" s="6" t="b">
        <f>COUNTIF('Seat deployment CHG TKTs'!$B131:$B3440,I131)&gt;0</f>
        <v>0</v>
      </c>
      <c r="Q131" s="6" t="str">
        <f>IFERROR(INDEX('Seat deployment CHG TKTs'!$A$2:$A$3440,MATCH(I131,'Seat deployment CHG TKTs'!$B$2:$B$3440,0)),"No CHG TKT")</f>
        <v>No CHG TKT</v>
      </c>
      <c r="R131" s="6" t="b">
        <f>ISBLANK(#REF!)</f>
        <v>0</v>
      </c>
      <c r="S131" s="6" t="b">
        <f t="shared" si="19"/>
        <v>0</v>
      </c>
    </row>
    <row r="132" spans="1:19" ht="14.45" customHeight="1" x14ac:dyDescent="0.25">
      <c r="A132" t="s">
        <v>225</v>
      </c>
      <c r="B132" s="18" t="s">
        <v>719</v>
      </c>
      <c r="C132" s="18" t="s">
        <v>1160</v>
      </c>
      <c r="D132" s="29">
        <v>44003.12841435185</v>
      </c>
      <c r="E132" s="96">
        <f t="shared" si="20"/>
        <v>44003</v>
      </c>
      <c r="F132" s="18" t="s">
        <v>1648</v>
      </c>
      <c r="G132" s="7" t="s">
        <v>4</v>
      </c>
      <c r="H132" s="18" t="s">
        <v>2144</v>
      </c>
      <c r="I132" s="18" t="s">
        <v>2823</v>
      </c>
      <c r="J132" s="18" t="s">
        <v>2561</v>
      </c>
      <c r="K132" s="6" t="str">
        <f t="shared" si="14"/>
        <v>No</v>
      </c>
      <c r="L132" s="6" t="str">
        <f t="shared" si="15"/>
        <v>Yes</v>
      </c>
      <c r="M132" s="6" t="str">
        <f t="shared" si="16"/>
        <v>Yes</v>
      </c>
      <c r="N132" s="6" t="str">
        <f t="shared" si="17"/>
        <v>Yes</v>
      </c>
      <c r="O132" s="23" t="str">
        <f t="shared" si="18"/>
        <v>habitasse</v>
      </c>
      <c r="P132" s="6" t="b">
        <f>COUNTIF('Seat deployment CHG TKTs'!$B132:$B3440,I132)&gt;0</f>
        <v>0</v>
      </c>
      <c r="Q132" s="6" t="str">
        <f>IFERROR(INDEX('Seat deployment CHG TKTs'!$A$2:$A$3440,MATCH(I132,'Seat deployment CHG TKTs'!$B$2:$B$3440,0)),"No CHG TKT")</f>
        <v>No CHG TKT</v>
      </c>
      <c r="R132" s="6" t="b">
        <f>ISBLANK(#REF!)</f>
        <v>0</v>
      </c>
      <c r="S132" s="6" t="b">
        <f t="shared" si="19"/>
        <v>0</v>
      </c>
    </row>
    <row r="133" spans="1:19" ht="14.45" customHeight="1" x14ac:dyDescent="0.25">
      <c r="A133" t="s">
        <v>251</v>
      </c>
      <c r="B133" s="18" t="s">
        <v>731</v>
      </c>
      <c r="C133" s="18" t="s">
        <v>1186</v>
      </c>
      <c r="D133" s="29">
        <v>44004.068194444444</v>
      </c>
      <c r="E133" s="96">
        <f t="shared" si="20"/>
        <v>44004</v>
      </c>
      <c r="F133" s="18" t="s">
        <v>1674</v>
      </c>
      <c r="G133" s="7" t="s">
        <v>4</v>
      </c>
      <c r="H133" s="18" t="s">
        <v>1245</v>
      </c>
      <c r="I133" s="18" t="s">
        <v>2604</v>
      </c>
      <c r="J133" s="18" t="s">
        <v>2563</v>
      </c>
      <c r="K133" s="6" t="str">
        <f t="shared" si="14"/>
        <v>No</v>
      </c>
      <c r="L133" s="6" t="str">
        <f t="shared" si="15"/>
        <v>Yes</v>
      </c>
      <c r="M133" s="6" t="str">
        <f t="shared" si="16"/>
        <v>Yes</v>
      </c>
      <c r="N133" s="6" t="str">
        <f t="shared" si="17"/>
        <v>Yes</v>
      </c>
      <c r="O133" s="23" t="str">
        <f t="shared" si="18"/>
        <v>habitasse</v>
      </c>
      <c r="P133" s="6" t="b">
        <f>COUNTIF('Seat deployment CHG TKTs'!$B133:$B3440,I133)&gt;0</f>
        <v>1</v>
      </c>
      <c r="Q133" s="6" t="str">
        <f>IFERROR(INDEX('Seat deployment CHG TKTs'!$A$2:$A$3440,MATCH(I133,'Seat deployment CHG TKTs'!$B$2:$B$3440,0)),"No CHG TKT")</f>
        <v>CHG0003691</v>
      </c>
      <c r="R133" s="6" t="b">
        <f>ISBLANK(#REF!)</f>
        <v>0</v>
      </c>
      <c r="S133" s="6" t="b">
        <f t="shared" si="19"/>
        <v>0</v>
      </c>
    </row>
    <row r="134" spans="1:19" ht="14.45" customHeight="1" x14ac:dyDescent="0.25">
      <c r="A134" t="s">
        <v>588</v>
      </c>
      <c r="B134" s="18" t="s">
        <v>1044</v>
      </c>
      <c r="C134" s="18" t="s">
        <v>1523</v>
      </c>
      <c r="D134" s="29">
        <v>44004.438067129631</v>
      </c>
      <c r="E134" s="96">
        <f t="shared" si="20"/>
        <v>44004</v>
      </c>
      <c r="F134" s="18" t="s">
        <v>2012</v>
      </c>
      <c r="G134" s="90" t="s">
        <v>2132</v>
      </c>
      <c r="H134" s="18" t="s">
        <v>2453</v>
      </c>
      <c r="I134" s="18" t="s">
        <v>2778</v>
      </c>
      <c r="J134" s="18" t="s">
        <v>2569</v>
      </c>
      <c r="K134" s="6" t="str">
        <f t="shared" si="14"/>
        <v>No</v>
      </c>
      <c r="L134" s="6" t="str">
        <f t="shared" si="15"/>
        <v>Yes</v>
      </c>
      <c r="M134" s="6" t="str">
        <f t="shared" si="16"/>
        <v>Yes</v>
      </c>
      <c r="N134" s="6" t="str">
        <f t="shared" si="17"/>
        <v>Yes</v>
      </c>
      <c r="O134" s="23" t="str">
        <f t="shared" si="18"/>
        <v>habitasse</v>
      </c>
      <c r="P134" s="6" t="b">
        <f>COUNTIF('Seat deployment CHG TKTs'!$B134:$B3440,I134)&gt;0</f>
        <v>0</v>
      </c>
      <c r="Q134" s="6" t="str">
        <f>IFERROR(INDEX('Seat deployment CHG TKTs'!$A$2:$A$3440,MATCH(I134,'Seat deployment CHG TKTs'!$B$2:$B$3440,0)),"No CHG TKT")</f>
        <v>No CHG TKT</v>
      </c>
      <c r="R134" s="6" t="b">
        <f>ISBLANK(#REF!)</f>
        <v>0</v>
      </c>
      <c r="S134" s="6" t="b">
        <f t="shared" si="19"/>
        <v>0</v>
      </c>
    </row>
    <row r="135" spans="1:19" ht="14.45" customHeight="1" x14ac:dyDescent="0.25">
      <c r="A135" t="s">
        <v>557</v>
      </c>
      <c r="B135" s="18" t="s">
        <v>1016</v>
      </c>
      <c r="C135" s="18" t="s">
        <v>1492</v>
      </c>
      <c r="D135" s="29">
        <v>44005.85765046296</v>
      </c>
      <c r="E135" s="96">
        <f t="shared" si="20"/>
        <v>44005</v>
      </c>
      <c r="F135" s="18" t="s">
        <v>1981</v>
      </c>
      <c r="G135" s="90" t="s">
        <v>2132</v>
      </c>
      <c r="H135" s="18" t="s">
        <v>1634</v>
      </c>
      <c r="I135" s="18" t="s">
        <v>2798</v>
      </c>
      <c r="J135" s="18" t="s">
        <v>2569</v>
      </c>
      <c r="K135" s="6" t="str">
        <f t="shared" si="14"/>
        <v>No</v>
      </c>
      <c r="L135" s="6" t="str">
        <f t="shared" si="15"/>
        <v>No</v>
      </c>
      <c r="M135" s="6" t="str">
        <f t="shared" si="16"/>
        <v>No</v>
      </c>
      <c r="N135" s="6" t="str">
        <f t="shared" si="17"/>
        <v>Yes</v>
      </c>
      <c r="O135" s="23" t="str">
        <f t="shared" si="18"/>
        <v>congue</v>
      </c>
      <c r="P135" s="6" t="b">
        <f>COUNTIF('Seat deployment CHG TKTs'!$B135:$B3440,I135)&gt;0</f>
        <v>0</v>
      </c>
      <c r="Q135" s="6" t="str">
        <f>IFERROR(INDEX('Seat deployment CHG TKTs'!$A$2:$A$3440,MATCH(I135,'Seat deployment CHG TKTs'!$B$2:$B$3440,0)),"No CHG TKT")</f>
        <v>No CHG TKT</v>
      </c>
      <c r="R135" s="6" t="b">
        <f>ISBLANK(#REF!)</f>
        <v>0</v>
      </c>
      <c r="S135" s="6" t="b">
        <f t="shared" si="19"/>
        <v>0</v>
      </c>
    </row>
    <row r="136" spans="1:19" ht="14.45" customHeight="1" x14ac:dyDescent="0.25">
      <c r="A136" t="s">
        <v>657</v>
      </c>
      <c r="B136" s="18" t="s">
        <v>1102</v>
      </c>
      <c r="C136" s="18" t="s">
        <v>1587</v>
      </c>
      <c r="D136" s="29">
        <v>44006.009432870371</v>
      </c>
      <c r="E136" s="96">
        <f t="shared" si="20"/>
        <v>44006</v>
      </c>
      <c r="F136" s="18" t="s">
        <v>2081</v>
      </c>
      <c r="G136" s="90" t="s">
        <v>2132</v>
      </c>
      <c r="H136" s="18" t="s">
        <v>2517</v>
      </c>
      <c r="I136" s="18" t="s">
        <v>2948</v>
      </c>
      <c r="J136" s="18" t="s">
        <v>2570</v>
      </c>
      <c r="K136" s="6" t="str">
        <f t="shared" si="14"/>
        <v>No</v>
      </c>
      <c r="L136" s="6" t="str">
        <f t="shared" si="15"/>
        <v>Yes</v>
      </c>
      <c r="M136" s="6" t="str">
        <f t="shared" si="16"/>
        <v>Yes</v>
      </c>
      <c r="N136" s="6" t="str">
        <f t="shared" si="17"/>
        <v>Yes</v>
      </c>
      <c r="O136" s="23" t="str">
        <f t="shared" si="18"/>
        <v>habitasse</v>
      </c>
      <c r="P136" s="6" t="b">
        <f>COUNTIF('Seat deployment CHG TKTs'!$B136:$B3440,I136)&gt;0</f>
        <v>0</v>
      </c>
      <c r="Q136" s="6" t="str">
        <f>IFERROR(INDEX('Seat deployment CHG TKTs'!$A$2:$A$3440,MATCH(I136,'Seat deployment CHG TKTs'!$B$2:$B$3440,0)),"No CHG TKT")</f>
        <v>No CHG TKT</v>
      </c>
      <c r="R136" s="6" t="b">
        <f>ISBLANK(#REF!)</f>
        <v>0</v>
      </c>
      <c r="S136" s="6" t="b">
        <f t="shared" si="19"/>
        <v>0</v>
      </c>
    </row>
    <row r="137" spans="1:19" ht="14.45" customHeight="1" x14ac:dyDescent="0.25">
      <c r="A137" t="s">
        <v>442</v>
      </c>
      <c r="B137" s="18" t="s">
        <v>919</v>
      </c>
      <c r="C137" s="18" t="s">
        <v>1379</v>
      </c>
      <c r="D137" s="29">
        <v>44006.708287037036</v>
      </c>
      <c r="E137" s="96">
        <f t="shared" si="20"/>
        <v>44006</v>
      </c>
      <c r="F137" s="18" t="s">
        <v>1867</v>
      </c>
      <c r="G137" s="90" t="s">
        <v>5</v>
      </c>
      <c r="H137" s="18" t="s">
        <v>2329</v>
      </c>
      <c r="I137" s="18" t="s">
        <v>2653</v>
      </c>
      <c r="J137" s="18" t="s">
        <v>2567</v>
      </c>
      <c r="K137" s="6" t="str">
        <f t="shared" si="14"/>
        <v>No</v>
      </c>
      <c r="L137" s="6" t="str">
        <f t="shared" si="15"/>
        <v>Yes</v>
      </c>
      <c r="M137" s="6" t="str">
        <f t="shared" si="16"/>
        <v>Yes</v>
      </c>
      <c r="N137" s="6" t="str">
        <f t="shared" si="17"/>
        <v>Yes</v>
      </c>
      <c r="O137" s="23" t="str">
        <f t="shared" si="18"/>
        <v>habitasse</v>
      </c>
      <c r="P137" s="6" t="b">
        <f>COUNTIF('Seat deployment CHG TKTs'!$B137:$B3440,I137)&gt;0</f>
        <v>0</v>
      </c>
      <c r="Q137" s="6" t="str">
        <f>IFERROR(INDEX('Seat deployment CHG TKTs'!$A$2:$A$3440,MATCH(I137,'Seat deployment CHG TKTs'!$B$2:$B$3440,0)),"No CHG TKT")</f>
        <v>No CHG TKT</v>
      </c>
      <c r="R137" s="6" t="b">
        <f>ISBLANK(#REF!)</f>
        <v>0</v>
      </c>
      <c r="S137" s="6" t="b">
        <f t="shared" si="19"/>
        <v>0</v>
      </c>
    </row>
    <row r="138" spans="1:19" ht="14.45" customHeight="1" x14ac:dyDescent="0.25">
      <c r="A138" t="s">
        <v>294</v>
      </c>
      <c r="B138" s="18" t="s">
        <v>781</v>
      </c>
      <c r="C138" s="18" t="s">
        <v>1229</v>
      </c>
      <c r="D138" s="29">
        <v>44006.885844907411</v>
      </c>
      <c r="E138" s="96">
        <f t="shared" si="20"/>
        <v>44006</v>
      </c>
      <c r="F138" s="18" t="s">
        <v>1717</v>
      </c>
      <c r="G138" s="7" t="s">
        <v>4</v>
      </c>
      <c r="H138" s="18" t="s">
        <v>2205</v>
      </c>
      <c r="I138" s="18" t="s">
        <v>2642</v>
      </c>
      <c r="J138" s="18" t="s">
        <v>2565</v>
      </c>
      <c r="K138" s="6" t="str">
        <f t="shared" si="14"/>
        <v>No</v>
      </c>
      <c r="L138" s="6" t="str">
        <f t="shared" si="15"/>
        <v>No</v>
      </c>
      <c r="M138" s="6" t="str">
        <f t="shared" si="16"/>
        <v>No</v>
      </c>
      <c r="N138" s="6" t="str">
        <f t="shared" si="17"/>
        <v>Yes</v>
      </c>
      <c r="O138" s="23" t="str">
        <f t="shared" si="18"/>
        <v>habitasse</v>
      </c>
      <c r="P138" s="6" t="b">
        <f>COUNTIF('Seat deployment CHG TKTs'!$B138:$B3440,I138)&gt;0</f>
        <v>0</v>
      </c>
      <c r="Q138" s="6" t="str">
        <f>IFERROR(INDEX('Seat deployment CHG TKTs'!$A$2:$A$3440,MATCH(I138,'Seat deployment CHG TKTs'!$B$2:$B$3440,0)),"No CHG TKT")</f>
        <v>No CHG TKT</v>
      </c>
      <c r="R138" s="6" t="b">
        <f>ISBLANK(#REF!)</f>
        <v>0</v>
      </c>
      <c r="S138" s="6" t="b">
        <f t="shared" si="19"/>
        <v>0</v>
      </c>
    </row>
    <row r="139" spans="1:19" ht="14.45" customHeight="1" x14ac:dyDescent="0.25">
      <c r="A139" t="s">
        <v>261</v>
      </c>
      <c r="B139" s="18" t="s">
        <v>750</v>
      </c>
      <c r="C139" s="18" t="s">
        <v>1196</v>
      </c>
      <c r="D139" s="29">
        <v>44007.764479166668</v>
      </c>
      <c r="E139" s="96">
        <f t="shared" si="20"/>
        <v>44007</v>
      </c>
      <c r="F139" s="18" t="s">
        <v>1684</v>
      </c>
      <c r="G139" s="7" t="s">
        <v>4</v>
      </c>
      <c r="H139" s="18" t="s">
        <v>2176</v>
      </c>
      <c r="I139" s="18" t="s">
        <v>2830</v>
      </c>
      <c r="J139" s="18" t="s">
        <v>2564</v>
      </c>
      <c r="K139" s="6" t="str">
        <f t="shared" si="14"/>
        <v>Yes</v>
      </c>
      <c r="L139" s="6" t="str">
        <f t="shared" si="15"/>
        <v>Yes</v>
      </c>
      <c r="M139" s="6" t="str">
        <f t="shared" si="16"/>
        <v>Yes</v>
      </c>
      <c r="N139" s="6" t="str">
        <f t="shared" si="17"/>
        <v>Yes</v>
      </c>
      <c r="O139" s="23" t="str">
        <f t="shared" si="18"/>
        <v>habitasse</v>
      </c>
      <c r="P139" s="6" t="b">
        <f>COUNTIF('Seat deployment CHG TKTs'!$B139:$B3440,I139)&gt;0</f>
        <v>0</v>
      </c>
      <c r="Q139" s="6" t="str">
        <f>IFERROR(INDEX('Seat deployment CHG TKTs'!$A$2:$A$3440,MATCH(I139,'Seat deployment CHG TKTs'!$B$2:$B$3440,0)),"No CHG TKT")</f>
        <v>No CHG TKT</v>
      </c>
      <c r="R139" s="6" t="b">
        <f>ISBLANK(#REF!)</f>
        <v>0</v>
      </c>
      <c r="S139" s="6" t="b">
        <f t="shared" si="19"/>
        <v>0</v>
      </c>
    </row>
    <row r="140" spans="1:19" ht="14.45" customHeight="1" x14ac:dyDescent="0.25">
      <c r="A140" t="s">
        <v>421</v>
      </c>
      <c r="B140" s="18" t="s">
        <v>898</v>
      </c>
      <c r="C140" s="18" t="s">
        <v>1358</v>
      </c>
      <c r="D140" s="29">
        <v>44009.011967592596</v>
      </c>
      <c r="E140" s="96">
        <f t="shared" si="20"/>
        <v>44009</v>
      </c>
      <c r="F140" s="18" t="s">
        <v>1846</v>
      </c>
      <c r="G140" s="90" t="s">
        <v>5</v>
      </c>
      <c r="H140" s="18" t="s">
        <v>2311</v>
      </c>
      <c r="I140" s="18" t="s">
        <v>2971</v>
      </c>
      <c r="J140" s="18" t="s">
        <v>2567</v>
      </c>
      <c r="K140" s="6" t="str">
        <f t="shared" si="14"/>
        <v>No</v>
      </c>
      <c r="L140" s="6" t="str">
        <f t="shared" si="15"/>
        <v>Yes</v>
      </c>
      <c r="M140" s="6" t="str">
        <f t="shared" si="16"/>
        <v>Yes</v>
      </c>
      <c r="N140" s="6" t="str">
        <f t="shared" si="17"/>
        <v>Yes</v>
      </c>
      <c r="O140" s="23" t="str">
        <f t="shared" si="18"/>
        <v>habitasse</v>
      </c>
      <c r="P140" s="6" t="b">
        <f>COUNTIF('Seat deployment CHG TKTs'!$B140:$B3440,I140)&gt;0</f>
        <v>0</v>
      </c>
      <c r="Q140" s="6" t="str">
        <f>IFERROR(INDEX('Seat deployment CHG TKTs'!$A$2:$A$3440,MATCH(I140,'Seat deployment CHG TKTs'!$B$2:$B$3440,0)),"No CHG TKT")</f>
        <v>No CHG TKT</v>
      </c>
      <c r="R140" s="6" t="b">
        <f>ISBLANK(#REF!)</f>
        <v>0</v>
      </c>
      <c r="S140" s="6" t="b">
        <f t="shared" si="19"/>
        <v>0</v>
      </c>
    </row>
    <row r="141" spans="1:19" ht="14.45" customHeight="1" x14ac:dyDescent="0.25">
      <c r="A141" t="s">
        <v>327</v>
      </c>
      <c r="B141" s="18" t="s">
        <v>810</v>
      </c>
      <c r="C141" s="18" t="s">
        <v>1262</v>
      </c>
      <c r="D141" s="29">
        <v>44009.143067129633</v>
      </c>
      <c r="E141" s="96">
        <f t="shared" si="20"/>
        <v>44009</v>
      </c>
      <c r="F141" s="18" t="s">
        <v>1750</v>
      </c>
      <c r="G141" s="7" t="s">
        <v>4</v>
      </c>
      <c r="H141" s="18" t="s">
        <v>2233</v>
      </c>
      <c r="I141" s="18" t="s">
        <v>2936</v>
      </c>
      <c r="J141" s="18" t="s">
        <v>2566</v>
      </c>
      <c r="K141" s="6" t="str">
        <f t="shared" si="14"/>
        <v>No</v>
      </c>
      <c r="L141" s="6" t="str">
        <f t="shared" si="15"/>
        <v>Yes</v>
      </c>
      <c r="M141" s="6" t="str">
        <f t="shared" si="16"/>
        <v>Yes</v>
      </c>
      <c r="N141" s="6" t="str">
        <f t="shared" si="17"/>
        <v>Yes</v>
      </c>
      <c r="O141" s="23" t="str">
        <f t="shared" si="18"/>
        <v>habitasse</v>
      </c>
      <c r="P141" s="6" t="b">
        <f>COUNTIF('Seat deployment CHG TKTs'!$B141:$B3440,I141)&gt;0</f>
        <v>0</v>
      </c>
      <c r="Q141" s="6" t="str">
        <f>IFERROR(INDEX('Seat deployment CHG TKTs'!$A$2:$A$3440,MATCH(I141,'Seat deployment CHG TKTs'!$B$2:$B$3440,0)),"No CHG TKT")</f>
        <v>No CHG TKT</v>
      </c>
      <c r="R141" s="6" t="b">
        <f>ISBLANK(#REF!)</f>
        <v>0</v>
      </c>
      <c r="S141" s="6" t="b">
        <f t="shared" si="19"/>
        <v>0</v>
      </c>
    </row>
    <row r="142" spans="1:19" ht="14.45" customHeight="1" x14ac:dyDescent="0.25">
      <c r="A142" t="s">
        <v>354</v>
      </c>
      <c r="B142" s="18" t="s">
        <v>832</v>
      </c>
      <c r="C142" s="18" t="s">
        <v>1289</v>
      </c>
      <c r="D142" s="29">
        <v>44012.239317129628</v>
      </c>
      <c r="E142" s="96">
        <f t="shared" si="20"/>
        <v>44012</v>
      </c>
      <c r="F142" s="18" t="s">
        <v>1777</v>
      </c>
      <c r="G142" s="7" t="s">
        <v>4</v>
      </c>
      <c r="H142" s="18" t="s">
        <v>2255</v>
      </c>
      <c r="I142" s="18" t="s">
        <v>2647</v>
      </c>
      <c r="J142" s="18" t="s">
        <v>2566</v>
      </c>
      <c r="K142" s="6" t="str">
        <f t="shared" si="14"/>
        <v>No</v>
      </c>
      <c r="L142" s="6" t="str">
        <f t="shared" si="15"/>
        <v>Yes</v>
      </c>
      <c r="M142" s="6" t="str">
        <f t="shared" si="16"/>
        <v>Yes</v>
      </c>
      <c r="N142" s="6" t="str">
        <f t="shared" si="17"/>
        <v>Yes</v>
      </c>
      <c r="O142" s="23" t="str">
        <f t="shared" si="18"/>
        <v>habitasse</v>
      </c>
      <c r="P142" s="6" t="b">
        <f>COUNTIF('Seat deployment CHG TKTs'!$B142:$B3440,I142)&gt;0</f>
        <v>0</v>
      </c>
      <c r="Q142" s="6" t="str">
        <f>IFERROR(INDEX('Seat deployment CHG TKTs'!$A$2:$A$3440,MATCH(I142,'Seat deployment CHG TKTs'!$B$2:$B$3440,0)),"No CHG TKT")</f>
        <v>No CHG TKT</v>
      </c>
      <c r="R142" s="6" t="b">
        <f>ISBLANK(#REF!)</f>
        <v>0</v>
      </c>
      <c r="S142" s="6" t="b">
        <f t="shared" si="19"/>
        <v>0</v>
      </c>
    </row>
    <row r="143" spans="1:19" ht="14.45" customHeight="1" x14ac:dyDescent="0.25">
      <c r="A143" t="s">
        <v>431</v>
      </c>
      <c r="B143" s="18" t="s">
        <v>908</v>
      </c>
      <c r="C143" s="18" t="s">
        <v>1368</v>
      </c>
      <c r="D143" s="29">
        <v>44013.931770833333</v>
      </c>
      <c r="E143" s="96">
        <f t="shared" si="20"/>
        <v>44013</v>
      </c>
      <c r="F143" s="18" t="s">
        <v>1856</v>
      </c>
      <c r="G143" s="90" t="s">
        <v>5</v>
      </c>
      <c r="H143" s="18" t="s">
        <v>2320</v>
      </c>
      <c r="I143" s="18" t="s">
        <v>2865</v>
      </c>
      <c r="J143" s="18" t="s">
        <v>2567</v>
      </c>
      <c r="K143" s="6" t="str">
        <f t="shared" si="14"/>
        <v>No</v>
      </c>
      <c r="L143" s="6" t="str">
        <f t="shared" si="15"/>
        <v>Yes</v>
      </c>
      <c r="M143" s="6" t="str">
        <f t="shared" si="16"/>
        <v>Yes</v>
      </c>
      <c r="N143" s="6" t="str">
        <f t="shared" si="17"/>
        <v>Yes</v>
      </c>
      <c r="O143" s="23" t="str">
        <f t="shared" si="18"/>
        <v>habitasse</v>
      </c>
      <c r="P143" s="6" t="b">
        <f>COUNTIF('Seat deployment CHG TKTs'!$B143:$B3440,I143)&gt;0</f>
        <v>0</v>
      </c>
      <c r="Q143" s="6" t="str">
        <f>IFERROR(INDEX('Seat deployment CHG TKTs'!$A$2:$A$3440,MATCH(I143,'Seat deployment CHG TKTs'!$B$2:$B$3440,0)),"No CHG TKT")</f>
        <v>No CHG TKT</v>
      </c>
      <c r="R143" s="6" t="b">
        <f>ISBLANK(#REF!)</f>
        <v>0</v>
      </c>
      <c r="S143" s="6" t="b">
        <f t="shared" si="19"/>
        <v>0</v>
      </c>
    </row>
    <row r="144" spans="1:19" ht="14.45" customHeight="1" x14ac:dyDescent="0.25">
      <c r="A144" t="s">
        <v>593</v>
      </c>
      <c r="B144" s="18" t="s">
        <v>709</v>
      </c>
      <c r="C144" s="18" t="s">
        <v>1527</v>
      </c>
      <c r="D144" s="29">
        <v>44014.705300925925</v>
      </c>
      <c r="E144" s="96">
        <f t="shared" si="20"/>
        <v>44014</v>
      </c>
      <c r="F144" s="18" t="s">
        <v>2017</v>
      </c>
      <c r="G144" s="90" t="s">
        <v>2132</v>
      </c>
      <c r="H144" s="18" t="s">
        <v>1634</v>
      </c>
      <c r="I144" s="18" t="s">
        <v>2576</v>
      </c>
      <c r="J144" s="18" t="s">
        <v>2569</v>
      </c>
      <c r="K144" s="6" t="str">
        <f t="shared" si="14"/>
        <v>No</v>
      </c>
      <c r="L144" s="6" t="str">
        <f t="shared" si="15"/>
        <v>Yes</v>
      </c>
      <c r="M144" s="6" t="str">
        <f t="shared" si="16"/>
        <v>Yes</v>
      </c>
      <c r="N144" s="6" t="str">
        <f t="shared" si="17"/>
        <v>Yes</v>
      </c>
      <c r="O144" s="23" t="str">
        <f t="shared" si="18"/>
        <v>congue</v>
      </c>
      <c r="P144" s="6" t="b">
        <f>COUNTIF('Seat deployment CHG TKTs'!$B144:$B3440,I144)&gt;0</f>
        <v>0</v>
      </c>
      <c r="Q144" s="6" t="str">
        <f>IFERROR(INDEX('Seat deployment CHG TKTs'!$A$2:$A$3440,MATCH(I144,'Seat deployment CHG TKTs'!$B$2:$B$3440,0)),"No CHG TKT")</f>
        <v>CHG0009983</v>
      </c>
      <c r="R144" s="6" t="b">
        <f>ISBLANK(#REF!)</f>
        <v>0</v>
      </c>
      <c r="S144" s="6" t="b">
        <f t="shared" si="19"/>
        <v>0</v>
      </c>
    </row>
    <row r="145" spans="1:19" ht="14.45" customHeight="1" x14ac:dyDescent="0.25">
      <c r="A145" t="s">
        <v>452</v>
      </c>
      <c r="B145" s="18" t="s">
        <v>1146</v>
      </c>
      <c r="C145" s="18" t="s">
        <v>1389</v>
      </c>
      <c r="D145" s="29">
        <v>44015.20722222222</v>
      </c>
      <c r="E145" s="96">
        <f t="shared" si="20"/>
        <v>44015</v>
      </c>
      <c r="F145" s="18" t="s">
        <v>1877</v>
      </c>
      <c r="G145" s="90" t="s">
        <v>5</v>
      </c>
      <c r="H145" s="18" t="s">
        <v>2339</v>
      </c>
      <c r="I145" s="18" t="s">
        <v>2605</v>
      </c>
      <c r="J145" s="18" t="s">
        <v>2567</v>
      </c>
      <c r="K145" s="6" t="str">
        <f t="shared" si="14"/>
        <v>No</v>
      </c>
      <c r="L145" s="6" t="str">
        <f t="shared" si="15"/>
        <v>Yes</v>
      </c>
      <c r="M145" s="6" t="str">
        <f t="shared" si="16"/>
        <v>Yes</v>
      </c>
      <c r="N145" s="6" t="str">
        <f t="shared" si="17"/>
        <v>Yes</v>
      </c>
      <c r="O145" s="23" t="str">
        <f t="shared" si="18"/>
        <v>habitasse</v>
      </c>
      <c r="P145" s="6" t="b">
        <f>COUNTIF('Seat deployment CHG TKTs'!$B145:$B3440,I145)&gt;0</f>
        <v>1</v>
      </c>
      <c r="Q145" s="6" t="str">
        <f>IFERROR(INDEX('Seat deployment CHG TKTs'!$A$2:$A$3440,MATCH(I145,'Seat deployment CHG TKTs'!$B$2:$B$3440,0)),"No CHG TKT")</f>
        <v>CHG0004104</v>
      </c>
      <c r="R145" s="6" t="b">
        <f>ISBLANK(#REF!)</f>
        <v>0</v>
      </c>
      <c r="S145" s="6" t="b">
        <f t="shared" si="19"/>
        <v>0</v>
      </c>
    </row>
    <row r="146" spans="1:19" ht="14.45" customHeight="1" x14ac:dyDescent="0.25">
      <c r="A146" t="s">
        <v>564</v>
      </c>
      <c r="B146" s="18" t="s">
        <v>1022</v>
      </c>
      <c r="C146" s="18" t="s">
        <v>1499</v>
      </c>
      <c r="D146" s="29">
        <v>44017.764872685184</v>
      </c>
      <c r="E146" s="96">
        <f t="shared" si="20"/>
        <v>44017</v>
      </c>
      <c r="F146" s="18" t="s">
        <v>1988</v>
      </c>
      <c r="G146" s="90" t="s">
        <v>2132</v>
      </c>
      <c r="H146" s="18" t="s">
        <v>2433</v>
      </c>
      <c r="I146" s="18" t="s">
        <v>2941</v>
      </c>
      <c r="J146" s="18" t="s">
        <v>2569</v>
      </c>
      <c r="K146" s="6" t="str">
        <f t="shared" si="14"/>
        <v>No</v>
      </c>
      <c r="L146" s="6" t="str">
        <f t="shared" si="15"/>
        <v>Yes</v>
      </c>
      <c r="M146" s="6" t="str">
        <f t="shared" si="16"/>
        <v>Yes</v>
      </c>
      <c r="N146" s="6" t="str">
        <f t="shared" si="17"/>
        <v>Yes</v>
      </c>
      <c r="O146" s="23" t="str">
        <f t="shared" si="18"/>
        <v>habitasse</v>
      </c>
      <c r="P146" s="6" t="b">
        <f>COUNTIF('Seat deployment CHG TKTs'!$B146:$B3440,I146)&gt;0</f>
        <v>0</v>
      </c>
      <c r="Q146" s="6" t="str">
        <f>IFERROR(INDEX('Seat deployment CHG TKTs'!$A$2:$A$3440,MATCH(I146,'Seat deployment CHG TKTs'!$B$2:$B$3440,0)),"No CHG TKT")</f>
        <v>No CHG TKT</v>
      </c>
      <c r="R146" s="6" t="b">
        <f>ISBLANK(#REF!)</f>
        <v>0</v>
      </c>
      <c r="S146" s="6" t="b">
        <f t="shared" si="19"/>
        <v>0</v>
      </c>
    </row>
    <row r="147" spans="1:19" ht="14.45" customHeight="1" x14ac:dyDescent="0.25">
      <c r="A147" t="s">
        <v>646</v>
      </c>
      <c r="B147" s="18" t="s">
        <v>1092</v>
      </c>
      <c r="C147" s="18" t="s">
        <v>1576</v>
      </c>
      <c r="D147" s="29">
        <v>44017.909120370372</v>
      </c>
      <c r="E147" s="96">
        <f t="shared" si="20"/>
        <v>44017</v>
      </c>
      <c r="F147" s="18" t="s">
        <v>2070</v>
      </c>
      <c r="G147" s="90" t="s">
        <v>2132</v>
      </c>
      <c r="H147" s="18" t="s">
        <v>2507</v>
      </c>
      <c r="I147" s="18" t="s">
        <v>2878</v>
      </c>
      <c r="J147" s="18" t="s">
        <v>2570</v>
      </c>
      <c r="K147" s="6" t="str">
        <f t="shared" si="14"/>
        <v>No</v>
      </c>
      <c r="L147" s="6" t="str">
        <f t="shared" si="15"/>
        <v>No</v>
      </c>
      <c r="M147" s="6" t="str">
        <f t="shared" si="16"/>
        <v>No</v>
      </c>
      <c r="N147" s="6" t="str">
        <f t="shared" si="17"/>
        <v>No</v>
      </c>
      <c r="O147" s="23" t="str">
        <f t="shared" si="18"/>
        <v>tempus</v>
      </c>
      <c r="P147" s="6" t="b">
        <f>COUNTIF('Seat deployment CHG TKTs'!$B147:$B3440,I147)&gt;0</f>
        <v>0</v>
      </c>
      <c r="Q147" s="6" t="str">
        <f>IFERROR(INDEX('Seat deployment CHG TKTs'!$A$2:$A$3440,MATCH(I147,'Seat deployment CHG TKTs'!$B$2:$B$3440,0)),"No CHG TKT")</f>
        <v>No CHG TKT</v>
      </c>
      <c r="R147" s="6" t="b">
        <f>ISBLANK(#REF!)</f>
        <v>0</v>
      </c>
      <c r="S147" s="6" t="b">
        <f t="shared" si="19"/>
        <v>0</v>
      </c>
    </row>
    <row r="148" spans="1:19" ht="14.45" customHeight="1" x14ac:dyDescent="0.25">
      <c r="A148" t="s">
        <v>624</v>
      </c>
      <c r="B148" s="18" t="s">
        <v>1072</v>
      </c>
      <c r="C148" s="18" t="s">
        <v>1555</v>
      </c>
      <c r="D148" s="29">
        <v>44017.989629629628</v>
      </c>
      <c r="E148" s="96">
        <f t="shared" si="20"/>
        <v>44017</v>
      </c>
      <c r="F148" s="18" t="s">
        <v>2048</v>
      </c>
      <c r="G148" s="90" t="s">
        <v>2132</v>
      </c>
      <c r="H148" s="18" t="s">
        <v>2487</v>
      </c>
      <c r="I148" s="18" t="s">
        <v>2966</v>
      </c>
      <c r="J148" s="18" t="s">
        <v>2570</v>
      </c>
      <c r="K148" s="6" t="str">
        <f t="shared" si="14"/>
        <v>No</v>
      </c>
      <c r="L148" s="6" t="str">
        <f t="shared" si="15"/>
        <v>Yes</v>
      </c>
      <c r="M148" s="6" t="str">
        <f t="shared" si="16"/>
        <v>Yes</v>
      </c>
      <c r="N148" s="6" t="str">
        <f t="shared" si="17"/>
        <v>Yes</v>
      </c>
      <c r="O148" s="23" t="str">
        <f t="shared" si="18"/>
        <v>habitasse</v>
      </c>
      <c r="P148" s="6" t="b">
        <f>COUNTIF('Seat deployment CHG TKTs'!$B148:$B3440,I148)&gt;0</f>
        <v>0</v>
      </c>
      <c r="Q148" s="6" t="str">
        <f>IFERROR(INDEX('Seat deployment CHG TKTs'!$A$2:$A$3440,MATCH(I148,'Seat deployment CHG TKTs'!$B$2:$B$3440,0)),"No CHG TKT")</f>
        <v>No CHG TKT</v>
      </c>
      <c r="R148" s="6" t="b">
        <f>ISBLANK(#REF!)</f>
        <v>0</v>
      </c>
      <c r="S148" s="6" t="b">
        <f t="shared" si="19"/>
        <v>0</v>
      </c>
    </row>
    <row r="149" spans="1:19" ht="14.45" customHeight="1" x14ac:dyDescent="0.25">
      <c r="A149" t="s">
        <v>291</v>
      </c>
      <c r="B149" s="18" t="s">
        <v>778</v>
      </c>
      <c r="C149" s="18" t="s">
        <v>1226</v>
      </c>
      <c r="D149" s="29">
        <v>44018.284375000003</v>
      </c>
      <c r="E149" s="96">
        <f t="shared" si="20"/>
        <v>44018</v>
      </c>
      <c r="F149" s="18" t="s">
        <v>1714</v>
      </c>
      <c r="G149" s="7" t="s">
        <v>4</v>
      </c>
      <c r="H149" s="18" t="s">
        <v>2202</v>
      </c>
      <c r="I149" s="18" t="s">
        <v>2799</v>
      </c>
      <c r="J149" s="18" t="s">
        <v>2565</v>
      </c>
      <c r="K149" s="6" t="str">
        <f t="shared" si="14"/>
        <v>No</v>
      </c>
      <c r="L149" s="6" t="str">
        <f t="shared" si="15"/>
        <v>Yes</v>
      </c>
      <c r="M149" s="6" t="str">
        <f t="shared" si="16"/>
        <v>Yes</v>
      </c>
      <c r="N149" s="6" t="str">
        <f t="shared" si="17"/>
        <v>Yes</v>
      </c>
      <c r="O149" s="23" t="str">
        <f t="shared" si="18"/>
        <v>congue</v>
      </c>
      <c r="P149" s="6" t="b">
        <f>COUNTIF('Seat deployment CHG TKTs'!$B149:$B3440,I149)&gt;0</f>
        <v>0</v>
      </c>
      <c r="Q149" s="6" t="str">
        <f>IFERROR(INDEX('Seat deployment CHG TKTs'!$A$2:$A$3440,MATCH(I149,'Seat deployment CHG TKTs'!$B$2:$B$3440,0)),"No CHG TKT")</f>
        <v>No CHG TKT</v>
      </c>
      <c r="R149" s="6" t="b">
        <f>ISBLANK(#REF!)</f>
        <v>0</v>
      </c>
      <c r="S149" s="6" t="b">
        <f t="shared" si="19"/>
        <v>0</v>
      </c>
    </row>
    <row r="150" spans="1:19" ht="14.45" customHeight="1" x14ac:dyDescent="0.25">
      <c r="A150" t="s">
        <v>583</v>
      </c>
      <c r="B150" s="18" t="s">
        <v>1039</v>
      </c>
      <c r="C150" s="18" t="s">
        <v>1518</v>
      </c>
      <c r="D150" s="29">
        <v>44019.141122685185</v>
      </c>
      <c r="E150" s="96">
        <f t="shared" si="20"/>
        <v>44019</v>
      </c>
      <c r="F150" s="18" t="s">
        <v>2007</v>
      </c>
      <c r="G150" s="90" t="s">
        <v>2132</v>
      </c>
      <c r="H150" s="18" t="s">
        <v>1634</v>
      </c>
      <c r="I150" s="18" t="s">
        <v>2729</v>
      </c>
      <c r="J150" s="18" t="s">
        <v>2569</v>
      </c>
      <c r="K150" s="6" t="str">
        <f t="shared" si="14"/>
        <v>No</v>
      </c>
      <c r="L150" s="6" t="str">
        <f t="shared" si="15"/>
        <v>Yes</v>
      </c>
      <c r="M150" s="6" t="str">
        <f t="shared" si="16"/>
        <v>Yes</v>
      </c>
      <c r="N150" s="6" t="str">
        <f t="shared" si="17"/>
        <v>Yes</v>
      </c>
      <c r="O150" s="23" t="str">
        <f t="shared" si="18"/>
        <v>congue</v>
      </c>
      <c r="P150" s="6" t="b">
        <f>COUNTIF('Seat deployment CHG TKTs'!$B150:$B3440,I150)&gt;0</f>
        <v>0</v>
      </c>
      <c r="Q150" s="6" t="str">
        <f>IFERROR(INDEX('Seat deployment CHG TKTs'!$A$2:$A$3440,MATCH(I150,'Seat deployment CHG TKTs'!$B$2:$B$3440,0)),"No CHG TKT")</f>
        <v>No CHG TKT</v>
      </c>
      <c r="R150" s="6" t="b">
        <f>ISBLANK(#REF!)</f>
        <v>0</v>
      </c>
      <c r="S150" s="6" t="b">
        <f t="shared" si="19"/>
        <v>0</v>
      </c>
    </row>
    <row r="151" spans="1:19" ht="14.45" customHeight="1" x14ac:dyDescent="0.25">
      <c r="A151" t="s">
        <v>639</v>
      </c>
      <c r="B151" s="18" t="s">
        <v>1086</v>
      </c>
      <c r="C151" s="18" t="s">
        <v>1569</v>
      </c>
      <c r="D151" s="29">
        <v>44019.435902777775</v>
      </c>
      <c r="E151" s="96">
        <f t="shared" si="20"/>
        <v>44019</v>
      </c>
      <c r="F151" s="18" t="s">
        <v>2063</v>
      </c>
      <c r="G151" s="90" t="s">
        <v>2132</v>
      </c>
      <c r="H151" s="18" t="s">
        <v>2501</v>
      </c>
      <c r="I151" s="18" t="s">
        <v>2695</v>
      </c>
      <c r="J151" s="18" t="s">
        <v>2570</v>
      </c>
      <c r="K151" s="6" t="str">
        <f t="shared" si="14"/>
        <v>No</v>
      </c>
      <c r="L151" s="6" t="str">
        <f t="shared" si="15"/>
        <v>Yes</v>
      </c>
      <c r="M151" s="6" t="str">
        <f t="shared" si="16"/>
        <v>Yes</v>
      </c>
      <c r="N151" s="6" t="str">
        <f t="shared" si="17"/>
        <v>Yes</v>
      </c>
      <c r="O151" s="23" t="str">
        <f t="shared" si="18"/>
        <v>habitasse</v>
      </c>
      <c r="P151" s="6" t="b">
        <f>COUNTIF('Seat deployment CHG TKTs'!$B151:$B3440,I151)&gt;0</f>
        <v>0</v>
      </c>
      <c r="Q151" s="6" t="str">
        <f>IFERROR(INDEX('Seat deployment CHG TKTs'!$A$2:$A$3440,MATCH(I151,'Seat deployment CHG TKTs'!$B$2:$B$3440,0)),"No CHG TKT")</f>
        <v>No CHG TKT</v>
      </c>
      <c r="R151" s="6" t="b">
        <f>ISBLANK(#REF!)</f>
        <v>0</v>
      </c>
      <c r="S151" s="6" t="b">
        <f t="shared" si="19"/>
        <v>0</v>
      </c>
    </row>
    <row r="152" spans="1:19" ht="14.45" customHeight="1" x14ac:dyDescent="0.25">
      <c r="A152" t="s">
        <v>688</v>
      </c>
      <c r="B152" s="18" t="s">
        <v>877</v>
      </c>
      <c r="C152" s="18" t="s">
        <v>1616</v>
      </c>
      <c r="D152" s="29">
        <v>44020.081770833334</v>
      </c>
      <c r="E152" s="96">
        <f t="shared" si="20"/>
        <v>44020</v>
      </c>
      <c r="F152" s="18" t="s">
        <v>2112</v>
      </c>
      <c r="G152" s="90" t="s">
        <v>2132</v>
      </c>
      <c r="H152" s="18" t="s">
        <v>2544</v>
      </c>
      <c r="I152" s="18" t="s">
        <v>2579</v>
      </c>
      <c r="J152" s="18" t="s">
        <v>2571</v>
      </c>
      <c r="K152" s="6" t="str">
        <f t="shared" si="14"/>
        <v>No</v>
      </c>
      <c r="L152" s="6" t="str">
        <f t="shared" si="15"/>
        <v>Yes</v>
      </c>
      <c r="M152" s="6" t="str">
        <f t="shared" si="16"/>
        <v>Yes</v>
      </c>
      <c r="N152" s="6" t="str">
        <f t="shared" si="17"/>
        <v>Yes</v>
      </c>
      <c r="O152" s="23" t="str">
        <f t="shared" si="18"/>
        <v>habitasse</v>
      </c>
      <c r="P152" s="6" t="b">
        <f>COUNTIF('Seat deployment CHG TKTs'!$B152:$B3440,I152)&gt;0</f>
        <v>1</v>
      </c>
      <c r="Q152" s="6" t="str">
        <f>IFERROR(INDEX('Seat deployment CHG TKTs'!$A$2:$A$3440,MATCH(I152,'Seat deployment CHG TKTs'!$B$2:$B$3440,0)),"No CHG TKT")</f>
        <v>CHG0003698</v>
      </c>
      <c r="R152" s="6" t="b">
        <f>ISBLANK(#REF!)</f>
        <v>0</v>
      </c>
      <c r="S152" s="6" t="b">
        <f t="shared" si="19"/>
        <v>0</v>
      </c>
    </row>
    <row r="153" spans="1:19" ht="14.45" customHeight="1" x14ac:dyDescent="0.25">
      <c r="A153" t="s">
        <v>615</v>
      </c>
      <c r="B153" s="18" t="s">
        <v>1065</v>
      </c>
      <c r="C153" s="18" t="s">
        <v>1546</v>
      </c>
      <c r="D153" s="29">
        <v>44020.120312500003</v>
      </c>
      <c r="E153" s="96">
        <f t="shared" si="20"/>
        <v>44020</v>
      </c>
      <c r="F153" s="18" t="s">
        <v>2039</v>
      </c>
      <c r="G153" s="90" t="s">
        <v>2132</v>
      </c>
      <c r="H153" s="18" t="s">
        <v>1634</v>
      </c>
      <c r="I153" s="18" t="s">
        <v>2662</v>
      </c>
      <c r="J153" s="18" t="s">
        <v>2570</v>
      </c>
      <c r="K153" s="6" t="str">
        <f t="shared" si="14"/>
        <v>No</v>
      </c>
      <c r="L153" s="6" t="str">
        <f t="shared" si="15"/>
        <v>Yes</v>
      </c>
      <c r="M153" s="6" t="str">
        <f t="shared" si="16"/>
        <v>Yes</v>
      </c>
      <c r="N153" s="6" t="str">
        <f t="shared" si="17"/>
        <v>Yes</v>
      </c>
      <c r="O153" s="23" t="str">
        <f t="shared" si="18"/>
        <v>congue</v>
      </c>
      <c r="P153" s="6" t="b">
        <f>COUNTIF('Seat deployment CHG TKTs'!$B153:$B3440,I153)&gt;0</f>
        <v>0</v>
      </c>
      <c r="Q153" s="6" t="str">
        <f>IFERROR(INDEX('Seat deployment CHG TKTs'!$A$2:$A$3440,MATCH(I153,'Seat deployment CHG TKTs'!$B$2:$B$3440,0)),"No CHG TKT")</f>
        <v>No CHG TKT</v>
      </c>
      <c r="R153" s="6" t="b">
        <f>ISBLANK(#REF!)</f>
        <v>0</v>
      </c>
      <c r="S153" s="6" t="b">
        <f t="shared" si="19"/>
        <v>0</v>
      </c>
    </row>
    <row r="154" spans="1:19" ht="14.45" customHeight="1" x14ac:dyDescent="0.25">
      <c r="A154" t="s">
        <v>683</v>
      </c>
      <c r="B154" s="18" t="s">
        <v>1126</v>
      </c>
      <c r="C154" s="18" t="s">
        <v>1611</v>
      </c>
      <c r="D154" s="29">
        <v>44020.186550925922</v>
      </c>
      <c r="E154" s="96">
        <f t="shared" si="20"/>
        <v>44020</v>
      </c>
      <c r="F154" s="18" t="s">
        <v>2107</v>
      </c>
      <c r="G154" s="90" t="s">
        <v>2132</v>
      </c>
      <c r="H154" s="18" t="s">
        <v>2539</v>
      </c>
      <c r="I154" s="18" t="s">
        <v>2648</v>
      </c>
      <c r="J154" s="18" t="s">
        <v>2571</v>
      </c>
      <c r="K154" s="6" t="str">
        <f t="shared" si="14"/>
        <v>No</v>
      </c>
      <c r="L154" s="6" t="str">
        <f t="shared" si="15"/>
        <v>Yes</v>
      </c>
      <c r="M154" s="6" t="str">
        <f t="shared" si="16"/>
        <v>Yes</v>
      </c>
      <c r="N154" s="6" t="str">
        <f t="shared" si="17"/>
        <v>Yes</v>
      </c>
      <c r="O154" s="23" t="str">
        <f t="shared" si="18"/>
        <v>habitasse</v>
      </c>
      <c r="P154" s="6" t="b">
        <f>COUNTIF('Seat deployment CHG TKTs'!$B154:$B3440,I154)&gt;0</f>
        <v>0</v>
      </c>
      <c r="Q154" s="6" t="str">
        <f>IFERROR(INDEX('Seat deployment CHG TKTs'!$A$2:$A$3440,MATCH(I154,'Seat deployment CHG TKTs'!$B$2:$B$3440,0)),"No CHG TKT")</f>
        <v>No CHG TKT</v>
      </c>
      <c r="R154" s="6" t="b">
        <f>ISBLANK(#REF!)</f>
        <v>0</v>
      </c>
      <c r="S154" s="6" t="b">
        <f t="shared" si="19"/>
        <v>0</v>
      </c>
    </row>
    <row r="155" spans="1:19" ht="14.45" customHeight="1" x14ac:dyDescent="0.25">
      <c r="A155" t="s">
        <v>321</v>
      </c>
      <c r="B155" s="18" t="s">
        <v>804</v>
      </c>
      <c r="C155" s="18" t="s">
        <v>1256</v>
      </c>
      <c r="D155" s="29">
        <v>44021.600578703707</v>
      </c>
      <c r="E155" s="96">
        <f t="shared" si="20"/>
        <v>44021</v>
      </c>
      <c r="F155" s="18" t="s">
        <v>1744</v>
      </c>
      <c r="G155" s="7" t="s">
        <v>4</v>
      </c>
      <c r="H155" s="18" t="s">
        <v>1634</v>
      </c>
      <c r="I155" s="18" t="s">
        <v>3007</v>
      </c>
      <c r="J155" s="18" t="s">
        <v>2566</v>
      </c>
      <c r="K155" s="6" t="str">
        <f t="shared" si="14"/>
        <v>No</v>
      </c>
      <c r="L155" s="6" t="str">
        <f t="shared" si="15"/>
        <v>Yes</v>
      </c>
      <c r="M155" s="6" t="str">
        <f t="shared" si="16"/>
        <v>Yes</v>
      </c>
      <c r="N155" s="6" t="str">
        <f t="shared" si="17"/>
        <v>Yes</v>
      </c>
      <c r="O155" s="23" t="str">
        <f t="shared" si="18"/>
        <v>habitasse</v>
      </c>
      <c r="P155" s="6" t="b">
        <f>COUNTIF('Seat deployment CHG TKTs'!$B155:$B3440,I155)&gt;0</f>
        <v>0</v>
      </c>
      <c r="Q155" s="6" t="str">
        <f>IFERROR(INDEX('Seat deployment CHG TKTs'!$A$2:$A$3440,MATCH(I155,'Seat deployment CHG TKTs'!$B$2:$B$3440,0)),"No CHG TKT")</f>
        <v>No CHG TKT</v>
      </c>
      <c r="R155" s="6" t="b">
        <f>ISBLANK(#REF!)</f>
        <v>0</v>
      </c>
      <c r="S155" s="6" t="b">
        <f t="shared" si="19"/>
        <v>0</v>
      </c>
    </row>
    <row r="156" spans="1:19" ht="14.45" customHeight="1" x14ac:dyDescent="0.25">
      <c r="A156" t="s">
        <v>584</v>
      </c>
      <c r="B156" s="18" t="s">
        <v>1040</v>
      </c>
      <c r="C156" s="18" t="s">
        <v>1519</v>
      </c>
      <c r="D156" s="29">
        <v>44021.934108796297</v>
      </c>
      <c r="E156" s="96">
        <f t="shared" si="20"/>
        <v>44021</v>
      </c>
      <c r="F156" s="18" t="s">
        <v>2008</v>
      </c>
      <c r="G156" s="90" t="s">
        <v>2132</v>
      </c>
      <c r="H156" s="18" t="s">
        <v>2450</v>
      </c>
      <c r="I156" s="18" t="s">
        <v>2719</v>
      </c>
      <c r="J156" s="18" t="s">
        <v>2569</v>
      </c>
      <c r="K156" s="6" t="str">
        <f t="shared" si="14"/>
        <v>No</v>
      </c>
      <c r="L156" s="6" t="str">
        <f t="shared" si="15"/>
        <v>Yes</v>
      </c>
      <c r="M156" s="6" t="str">
        <f t="shared" si="16"/>
        <v>Yes</v>
      </c>
      <c r="N156" s="6" t="str">
        <f t="shared" si="17"/>
        <v>Yes</v>
      </c>
      <c r="O156" s="23" t="str">
        <f t="shared" si="18"/>
        <v>habitasse</v>
      </c>
      <c r="P156" s="6" t="b">
        <f>COUNTIF('Seat deployment CHG TKTs'!$B156:$B3440,I156)&gt;0</f>
        <v>0</v>
      </c>
      <c r="Q156" s="6" t="str">
        <f>IFERROR(INDEX('Seat deployment CHG TKTs'!$A$2:$A$3440,MATCH(I156,'Seat deployment CHG TKTs'!$B$2:$B$3440,0)),"No CHG TKT")</f>
        <v>No CHG TKT</v>
      </c>
      <c r="R156" s="6" t="b">
        <f>ISBLANK(#REF!)</f>
        <v>0</v>
      </c>
      <c r="S156" s="6" t="b">
        <f t="shared" si="19"/>
        <v>0</v>
      </c>
    </row>
    <row r="157" spans="1:19" ht="14.45" customHeight="1" x14ac:dyDescent="0.25">
      <c r="A157" t="s">
        <v>698</v>
      </c>
      <c r="B157" s="18" t="s">
        <v>1139</v>
      </c>
      <c r="C157" s="18" t="s">
        <v>1627</v>
      </c>
      <c r="D157" s="29">
        <v>44022.91777777778</v>
      </c>
      <c r="E157" s="96">
        <f t="shared" si="20"/>
        <v>44022</v>
      </c>
      <c r="F157" s="18" t="s">
        <v>2123</v>
      </c>
      <c r="G157" s="90" t="s">
        <v>2132</v>
      </c>
      <c r="H157" s="18" t="s">
        <v>2555</v>
      </c>
      <c r="I157" s="18" t="s">
        <v>2804</v>
      </c>
      <c r="J157" s="18" t="s">
        <v>2571</v>
      </c>
      <c r="K157" s="6" t="str">
        <f t="shared" si="14"/>
        <v>No</v>
      </c>
      <c r="L157" s="6" t="str">
        <f t="shared" si="15"/>
        <v>No</v>
      </c>
      <c r="M157" s="6" t="str">
        <f t="shared" si="16"/>
        <v>No</v>
      </c>
      <c r="N157" s="6" t="str">
        <f t="shared" si="17"/>
        <v>Yes</v>
      </c>
      <c r="O157" s="23" t="str">
        <f t="shared" si="18"/>
        <v>habitasse</v>
      </c>
      <c r="P157" s="6" t="b">
        <f>COUNTIF('Seat deployment CHG TKTs'!$B157:$B3440,I157)&gt;0</f>
        <v>0</v>
      </c>
      <c r="Q157" s="6" t="str">
        <f>IFERROR(INDEX('Seat deployment CHG TKTs'!$A$2:$A$3440,MATCH(I157,'Seat deployment CHG TKTs'!$B$2:$B$3440,0)),"No CHG TKT")</f>
        <v>No CHG TKT</v>
      </c>
      <c r="R157" s="6" t="b">
        <f>ISBLANK(#REF!)</f>
        <v>0</v>
      </c>
      <c r="S157" s="6" t="b">
        <f t="shared" si="19"/>
        <v>0</v>
      </c>
    </row>
    <row r="158" spans="1:19" ht="14.45" customHeight="1" x14ac:dyDescent="0.25">
      <c r="A158" t="s">
        <v>511</v>
      </c>
      <c r="B158" s="18" t="s">
        <v>952</v>
      </c>
      <c r="C158" s="18" t="s">
        <v>1446</v>
      </c>
      <c r="D158" s="29">
        <v>44023.196504629632</v>
      </c>
      <c r="E158" s="96">
        <f t="shared" si="20"/>
        <v>44023</v>
      </c>
      <c r="F158" s="18" t="s">
        <v>1936</v>
      </c>
      <c r="G158" s="90" t="s">
        <v>2131</v>
      </c>
      <c r="H158" s="18" t="s">
        <v>2388</v>
      </c>
      <c r="I158" s="18" t="s">
        <v>2586</v>
      </c>
      <c r="J158" s="18" t="s">
        <v>2568</v>
      </c>
      <c r="K158" s="6" t="str">
        <f t="shared" si="14"/>
        <v>No</v>
      </c>
      <c r="L158" s="6" t="str">
        <f t="shared" si="15"/>
        <v>Yes</v>
      </c>
      <c r="M158" s="6" t="str">
        <f t="shared" si="16"/>
        <v>Yes</v>
      </c>
      <c r="N158" s="6" t="str">
        <f t="shared" si="17"/>
        <v>Yes</v>
      </c>
      <c r="O158" s="23" t="str">
        <f t="shared" si="18"/>
        <v>congue</v>
      </c>
      <c r="P158" s="6" t="b">
        <f>COUNTIF('Seat deployment CHG TKTs'!$B158:$B3440,I158)&gt;0</f>
        <v>0</v>
      </c>
      <c r="Q158" s="6" t="str">
        <f>IFERROR(INDEX('Seat deployment CHG TKTs'!$A$2:$A$3440,MATCH(I158,'Seat deployment CHG TKTs'!$B$2:$B$3440,0)),"No CHG TKT")</f>
        <v>CHG0009797</v>
      </c>
      <c r="R158" s="6" t="b">
        <f>ISBLANK(#REF!)</f>
        <v>0</v>
      </c>
      <c r="S158" s="6" t="b">
        <f t="shared" si="19"/>
        <v>0</v>
      </c>
    </row>
    <row r="159" spans="1:19" ht="14.45" customHeight="1" x14ac:dyDescent="0.25">
      <c r="A159" t="s">
        <v>230</v>
      </c>
      <c r="B159" s="18" t="s">
        <v>723</v>
      </c>
      <c r="C159" s="18" t="s">
        <v>1165</v>
      </c>
      <c r="D159" s="29">
        <v>44023.25681712963</v>
      </c>
      <c r="E159" s="96">
        <f t="shared" si="20"/>
        <v>44023</v>
      </c>
      <c r="F159" s="18" t="s">
        <v>1653</v>
      </c>
      <c r="G159" s="7" t="s">
        <v>4</v>
      </c>
      <c r="H159" s="18" t="s">
        <v>2148</v>
      </c>
      <c r="I159" s="18" t="s">
        <v>2603</v>
      </c>
      <c r="J159" s="18" t="s">
        <v>2561</v>
      </c>
      <c r="K159" s="6" t="str">
        <f t="shared" si="14"/>
        <v>No</v>
      </c>
      <c r="L159" s="6" t="str">
        <f t="shared" si="15"/>
        <v>Yes</v>
      </c>
      <c r="M159" s="6" t="str">
        <f t="shared" si="16"/>
        <v>Yes</v>
      </c>
      <c r="N159" s="6" t="str">
        <f t="shared" si="17"/>
        <v>Yes</v>
      </c>
      <c r="O159" s="23" t="str">
        <f t="shared" si="18"/>
        <v>habitasse</v>
      </c>
      <c r="P159" s="6" t="b">
        <f>COUNTIF('Seat deployment CHG TKTs'!$B159:$B3440,I159)&gt;0</f>
        <v>1</v>
      </c>
      <c r="Q159" s="6" t="str">
        <f>IFERROR(INDEX('Seat deployment CHG TKTs'!$A$2:$A$3440,MATCH(I159,'Seat deployment CHG TKTs'!$B$2:$B$3440,0)),"No CHG TKT")</f>
        <v>CHG0004238</v>
      </c>
      <c r="R159" s="6" t="b">
        <f>ISBLANK(#REF!)</f>
        <v>0</v>
      </c>
      <c r="S159" s="6" t="b">
        <f t="shared" si="19"/>
        <v>0</v>
      </c>
    </row>
    <row r="160" spans="1:19" ht="14.45" customHeight="1" x14ac:dyDescent="0.25">
      <c r="A160" t="s">
        <v>450</v>
      </c>
      <c r="B160" s="18" t="s">
        <v>927</v>
      </c>
      <c r="C160" s="18" t="s">
        <v>1387</v>
      </c>
      <c r="D160" s="29">
        <v>44023.498206018521</v>
      </c>
      <c r="E160" s="96">
        <f t="shared" si="20"/>
        <v>44023</v>
      </c>
      <c r="F160" s="18" t="s">
        <v>1875</v>
      </c>
      <c r="G160" s="90" t="s">
        <v>5</v>
      </c>
      <c r="H160" s="18" t="s">
        <v>2337</v>
      </c>
      <c r="I160" s="18" t="s">
        <v>2746</v>
      </c>
      <c r="J160" s="18" t="s">
        <v>2567</v>
      </c>
      <c r="K160" s="6" t="str">
        <f t="shared" si="14"/>
        <v>No</v>
      </c>
      <c r="L160" s="6" t="str">
        <f t="shared" si="15"/>
        <v>Yes</v>
      </c>
      <c r="M160" s="6" t="str">
        <f t="shared" si="16"/>
        <v>Yes</v>
      </c>
      <c r="N160" s="6" t="str">
        <f t="shared" si="17"/>
        <v>Yes</v>
      </c>
      <c r="O160" s="23" t="str">
        <f t="shared" si="18"/>
        <v>habitasse</v>
      </c>
      <c r="P160" s="6" t="b">
        <f>COUNTIF('Seat deployment CHG TKTs'!$B160:$B3440,I160)&gt;0</f>
        <v>0</v>
      </c>
      <c r="Q160" s="6" t="str">
        <f>IFERROR(INDEX('Seat deployment CHG TKTs'!$A$2:$A$3440,MATCH(I160,'Seat deployment CHG TKTs'!$B$2:$B$3440,0)),"No CHG TKT")</f>
        <v>No CHG TKT</v>
      </c>
      <c r="R160" s="6" t="b">
        <f>ISBLANK(#REF!)</f>
        <v>0</v>
      </c>
      <c r="S160" s="6" t="b">
        <f t="shared" si="19"/>
        <v>0</v>
      </c>
    </row>
    <row r="161" spans="1:19" ht="14.45" customHeight="1" x14ac:dyDescent="0.25">
      <c r="A161" t="s">
        <v>278</v>
      </c>
      <c r="B161" s="18" t="s">
        <v>765</v>
      </c>
      <c r="C161" s="18" t="s">
        <v>1213</v>
      </c>
      <c r="D161" s="29">
        <v>44023.870266203703</v>
      </c>
      <c r="E161" s="96">
        <f t="shared" si="20"/>
        <v>44023</v>
      </c>
      <c r="F161" s="18" t="s">
        <v>1701</v>
      </c>
      <c r="G161" s="7" t="s">
        <v>4</v>
      </c>
      <c r="H161" s="18" t="s">
        <v>2190</v>
      </c>
      <c r="I161" s="18" t="s">
        <v>2793</v>
      </c>
      <c r="J161" s="18" t="s">
        <v>2564</v>
      </c>
      <c r="K161" s="6" t="str">
        <f t="shared" si="14"/>
        <v>No</v>
      </c>
      <c r="L161" s="6" t="str">
        <f t="shared" si="15"/>
        <v>No</v>
      </c>
      <c r="M161" s="6" t="str">
        <f t="shared" si="16"/>
        <v>No</v>
      </c>
      <c r="N161" s="6" t="str">
        <f t="shared" si="17"/>
        <v>Yes</v>
      </c>
      <c r="O161" s="23" t="str">
        <f t="shared" si="18"/>
        <v>habitasse</v>
      </c>
      <c r="P161" s="6" t="b">
        <f>COUNTIF('Seat deployment CHG TKTs'!$B161:$B3440,I161)&gt;0</f>
        <v>0</v>
      </c>
      <c r="Q161" s="6" t="str">
        <f>IFERROR(INDEX('Seat deployment CHG TKTs'!$A$2:$A$3440,MATCH(I161,'Seat deployment CHG TKTs'!$B$2:$B$3440,0)),"No CHG TKT")</f>
        <v>No CHG TKT</v>
      </c>
      <c r="R161" s="6" t="b">
        <f>ISBLANK(#REF!)</f>
        <v>0</v>
      </c>
      <c r="S161" s="6" t="b">
        <f t="shared" si="19"/>
        <v>0</v>
      </c>
    </row>
    <row r="162" spans="1:19" ht="14.45" customHeight="1" x14ac:dyDescent="0.25">
      <c r="A162" t="s">
        <v>426</v>
      </c>
      <c r="B162" s="18" t="s">
        <v>903</v>
      </c>
      <c r="C162" s="18" t="s">
        <v>1363</v>
      </c>
      <c r="D162" s="29">
        <v>44024.012453703705</v>
      </c>
      <c r="E162" s="96">
        <f t="shared" si="20"/>
        <v>44024</v>
      </c>
      <c r="F162" s="18" t="s">
        <v>1851</v>
      </c>
      <c r="G162" s="90" t="s">
        <v>5</v>
      </c>
      <c r="H162" s="18" t="s">
        <v>1634</v>
      </c>
      <c r="I162" s="18" t="s">
        <v>2992</v>
      </c>
      <c r="J162" s="18" t="s">
        <v>2567</v>
      </c>
      <c r="K162" s="6" t="str">
        <f t="shared" si="14"/>
        <v>Yes</v>
      </c>
      <c r="L162" s="6" t="str">
        <f t="shared" si="15"/>
        <v>Yes</v>
      </c>
      <c r="M162" s="6" t="str">
        <f t="shared" si="16"/>
        <v>Yes</v>
      </c>
      <c r="N162" s="6" t="str">
        <f t="shared" si="17"/>
        <v>Yes</v>
      </c>
      <c r="O162" s="23" t="str">
        <f t="shared" si="18"/>
        <v>habitasse</v>
      </c>
      <c r="P162" s="6" t="b">
        <f>COUNTIF('Seat deployment CHG TKTs'!$B162:$B3440,I162)&gt;0</f>
        <v>0</v>
      </c>
      <c r="Q162" s="6" t="str">
        <f>IFERROR(INDEX('Seat deployment CHG TKTs'!$A$2:$A$3440,MATCH(I162,'Seat deployment CHG TKTs'!$B$2:$B$3440,0)),"No CHG TKT")</f>
        <v>No CHG TKT</v>
      </c>
      <c r="R162" s="6" t="b">
        <f>ISBLANK(#REF!)</f>
        <v>0</v>
      </c>
      <c r="S162" s="6" t="b">
        <f t="shared" si="19"/>
        <v>0</v>
      </c>
    </row>
    <row r="163" spans="1:19" ht="14.45" customHeight="1" x14ac:dyDescent="0.25">
      <c r="A163" t="s">
        <v>691</v>
      </c>
      <c r="B163" s="18" t="s">
        <v>766</v>
      </c>
      <c r="C163" s="18" t="s">
        <v>1620</v>
      </c>
      <c r="D163" s="29">
        <v>44025.313692129632</v>
      </c>
      <c r="E163" s="96">
        <f t="shared" si="20"/>
        <v>44025</v>
      </c>
      <c r="F163" s="18" t="s">
        <v>2115</v>
      </c>
      <c r="G163" s="90" t="s">
        <v>2132</v>
      </c>
      <c r="H163" s="18" t="s">
        <v>2548</v>
      </c>
      <c r="I163" s="18" t="s">
        <v>2600</v>
      </c>
      <c r="J163" s="18" t="s">
        <v>2571</v>
      </c>
      <c r="K163" s="6" t="str">
        <f t="shared" si="14"/>
        <v>No</v>
      </c>
      <c r="L163" s="6" t="str">
        <f t="shared" si="15"/>
        <v>Yes</v>
      </c>
      <c r="M163" s="6" t="str">
        <f t="shared" si="16"/>
        <v>Yes</v>
      </c>
      <c r="N163" s="6" t="str">
        <f t="shared" si="17"/>
        <v>Yes</v>
      </c>
      <c r="O163" s="23" t="str">
        <f t="shared" si="18"/>
        <v>habitasse</v>
      </c>
      <c r="P163" s="6" t="b">
        <f>COUNTIF('Seat deployment CHG TKTs'!$B163:$B3440,I163)&gt;0</f>
        <v>1</v>
      </c>
      <c r="Q163" s="6" t="str">
        <f>IFERROR(INDEX('Seat deployment CHG TKTs'!$A$2:$A$3440,MATCH(I163,'Seat deployment CHG TKTs'!$B$2:$B$3440,0)),"No CHG TKT")</f>
        <v>CHG0002477</v>
      </c>
      <c r="R163" s="6" t="b">
        <f>ISBLANK(#REF!)</f>
        <v>0</v>
      </c>
      <c r="S163" s="6" t="b">
        <f t="shared" si="19"/>
        <v>0</v>
      </c>
    </row>
    <row r="164" spans="1:19" ht="14.45" customHeight="1" x14ac:dyDescent="0.25">
      <c r="A164" t="s">
        <v>371</v>
      </c>
      <c r="B164" s="18" t="s">
        <v>1054</v>
      </c>
      <c r="C164" s="18" t="s">
        <v>1307</v>
      </c>
      <c r="D164" s="29">
        <v>44025.644930555558</v>
      </c>
      <c r="E164" s="96">
        <f t="shared" si="20"/>
        <v>44025</v>
      </c>
      <c r="F164" s="18" t="s">
        <v>1795</v>
      </c>
      <c r="G164" s="7" t="s">
        <v>4</v>
      </c>
      <c r="H164" s="18" t="s">
        <v>2271</v>
      </c>
      <c r="I164" s="18" t="s">
        <v>2589</v>
      </c>
      <c r="J164" s="18" t="s">
        <v>2566</v>
      </c>
      <c r="K164" s="6" t="str">
        <f t="shared" si="14"/>
        <v>No</v>
      </c>
      <c r="L164" s="6" t="str">
        <f t="shared" si="15"/>
        <v>Yes</v>
      </c>
      <c r="M164" s="6" t="str">
        <f t="shared" si="16"/>
        <v>Yes</v>
      </c>
      <c r="N164" s="6" t="str">
        <f t="shared" si="17"/>
        <v>Yes</v>
      </c>
      <c r="O164" s="23" t="str">
        <f t="shared" si="18"/>
        <v>habitasse</v>
      </c>
      <c r="P164" s="6" t="b">
        <f>COUNTIF('Seat deployment CHG TKTs'!$B164:$B3440,I164)&gt;0</f>
        <v>0</v>
      </c>
      <c r="Q164" s="6" t="str">
        <f>IFERROR(INDEX('Seat deployment CHG TKTs'!$A$2:$A$3440,MATCH(I164,'Seat deployment CHG TKTs'!$B$2:$B$3440,0)),"No CHG TKT")</f>
        <v>CHG0009692</v>
      </c>
      <c r="R164" s="6" t="b">
        <f>ISBLANK(#REF!)</f>
        <v>0</v>
      </c>
      <c r="S164" s="6" t="b">
        <f t="shared" si="19"/>
        <v>0</v>
      </c>
    </row>
    <row r="165" spans="1:19" ht="14.45" customHeight="1" x14ac:dyDescent="0.25">
      <c r="A165" t="s">
        <v>681</v>
      </c>
      <c r="B165" s="18" t="s">
        <v>1124</v>
      </c>
      <c r="C165" s="18" t="s">
        <v>1609</v>
      </c>
      <c r="D165" s="29">
        <v>44025.951597222222</v>
      </c>
      <c r="E165" s="96">
        <f t="shared" si="20"/>
        <v>44025</v>
      </c>
      <c r="F165" s="18" t="s">
        <v>2105</v>
      </c>
      <c r="G165" s="90" t="s">
        <v>2132</v>
      </c>
      <c r="H165" s="18" t="s">
        <v>2537</v>
      </c>
      <c r="I165" s="18" t="s">
        <v>2740</v>
      </c>
      <c r="J165" s="18" t="s">
        <v>2571</v>
      </c>
      <c r="K165" s="6" t="str">
        <f t="shared" si="14"/>
        <v>No</v>
      </c>
      <c r="L165" s="6" t="str">
        <f t="shared" si="15"/>
        <v>Yes</v>
      </c>
      <c r="M165" s="6" t="str">
        <f t="shared" si="16"/>
        <v>Yes</v>
      </c>
      <c r="N165" s="6" t="str">
        <f t="shared" si="17"/>
        <v>Yes</v>
      </c>
      <c r="O165" s="23" t="str">
        <f t="shared" si="18"/>
        <v>habitasse</v>
      </c>
      <c r="P165" s="6" t="b">
        <f>COUNTIF('Seat deployment CHG TKTs'!$B165:$B3440,I165)&gt;0</f>
        <v>0</v>
      </c>
      <c r="Q165" s="6" t="str">
        <f>IFERROR(INDEX('Seat deployment CHG TKTs'!$A$2:$A$3440,MATCH(I165,'Seat deployment CHG TKTs'!$B$2:$B$3440,0)),"No CHG TKT")</f>
        <v>No CHG TKT</v>
      </c>
      <c r="R165" s="6" t="b">
        <f>ISBLANK(#REF!)</f>
        <v>0</v>
      </c>
      <c r="S165" s="6" t="b">
        <f t="shared" si="19"/>
        <v>0</v>
      </c>
    </row>
    <row r="166" spans="1:19" ht="14.45" customHeight="1" x14ac:dyDescent="0.25">
      <c r="A166" t="s">
        <v>580</v>
      </c>
      <c r="B166" s="18" t="s">
        <v>1037</v>
      </c>
      <c r="C166" s="18" t="s">
        <v>1515</v>
      </c>
      <c r="D166" s="29">
        <v>44026.940625000003</v>
      </c>
      <c r="E166" s="96">
        <f t="shared" si="20"/>
        <v>44026</v>
      </c>
      <c r="F166" s="18" t="s">
        <v>2004</v>
      </c>
      <c r="G166" s="90" t="s">
        <v>2132</v>
      </c>
      <c r="H166" s="18" t="s">
        <v>2447</v>
      </c>
      <c r="I166" s="18" t="s">
        <v>2665</v>
      </c>
      <c r="J166" s="18" t="s">
        <v>2569</v>
      </c>
      <c r="K166" s="6" t="str">
        <f t="shared" si="14"/>
        <v>No</v>
      </c>
      <c r="L166" s="6" t="str">
        <f t="shared" si="15"/>
        <v>Yes</v>
      </c>
      <c r="M166" s="6" t="str">
        <f t="shared" si="16"/>
        <v>Yes</v>
      </c>
      <c r="N166" s="6" t="str">
        <f t="shared" si="17"/>
        <v>Yes</v>
      </c>
      <c r="O166" s="23" t="str">
        <f t="shared" si="18"/>
        <v>congue</v>
      </c>
      <c r="P166" s="6" t="b">
        <f>COUNTIF('Seat deployment CHG TKTs'!$B166:$B3440,I166)&gt;0</f>
        <v>0</v>
      </c>
      <c r="Q166" s="6" t="str">
        <f>IFERROR(INDEX('Seat deployment CHG TKTs'!$A$2:$A$3440,MATCH(I166,'Seat deployment CHG TKTs'!$B$2:$B$3440,0)),"No CHG TKT")</f>
        <v>No CHG TKT</v>
      </c>
      <c r="R166" s="6" t="b">
        <f>ISBLANK(#REF!)</f>
        <v>0</v>
      </c>
      <c r="S166" s="6" t="b">
        <f t="shared" si="19"/>
        <v>0</v>
      </c>
    </row>
    <row r="167" spans="1:19" ht="14.45" customHeight="1" x14ac:dyDescent="0.25">
      <c r="A167" t="s">
        <v>401</v>
      </c>
      <c r="B167" s="18" t="s">
        <v>878</v>
      </c>
      <c r="C167" s="18" t="s">
        <v>1337</v>
      </c>
      <c r="D167" s="29">
        <v>44027.118310185186</v>
      </c>
      <c r="E167" s="96">
        <f t="shared" si="20"/>
        <v>44027</v>
      </c>
      <c r="F167" s="18" t="s">
        <v>1825</v>
      </c>
      <c r="G167" s="90" t="s">
        <v>5</v>
      </c>
      <c r="H167" s="18" t="s">
        <v>2292</v>
      </c>
      <c r="I167" s="18" t="s">
        <v>2937</v>
      </c>
      <c r="J167" s="18" t="s">
        <v>2567</v>
      </c>
      <c r="K167" s="6" t="str">
        <f t="shared" si="14"/>
        <v>No</v>
      </c>
      <c r="L167" s="6" t="str">
        <f t="shared" si="15"/>
        <v>Yes</v>
      </c>
      <c r="M167" s="6" t="str">
        <f t="shared" si="16"/>
        <v>Yes</v>
      </c>
      <c r="N167" s="6" t="str">
        <f t="shared" si="17"/>
        <v>Yes</v>
      </c>
      <c r="O167" s="23" t="str">
        <f t="shared" si="18"/>
        <v>habitasse</v>
      </c>
      <c r="P167" s="6" t="b">
        <f>COUNTIF('Seat deployment CHG TKTs'!$B167:$B3440,I167)&gt;0</f>
        <v>0</v>
      </c>
      <c r="Q167" s="6" t="str">
        <f>IFERROR(INDEX('Seat deployment CHG TKTs'!$A$2:$A$3440,MATCH(I167,'Seat deployment CHG TKTs'!$B$2:$B$3440,0)),"No CHG TKT")</f>
        <v>No CHG TKT</v>
      </c>
      <c r="R167" s="6" t="b">
        <f>ISBLANK(#REF!)</f>
        <v>0</v>
      </c>
      <c r="S167" s="6" t="b">
        <f t="shared" si="19"/>
        <v>0</v>
      </c>
    </row>
    <row r="168" spans="1:19" ht="14.45" customHeight="1" x14ac:dyDescent="0.25">
      <c r="A168" t="s">
        <v>668</v>
      </c>
      <c r="B168" s="18" t="s">
        <v>1113</v>
      </c>
      <c r="C168" s="18" t="s">
        <v>1598</v>
      </c>
      <c r="D168" s="29">
        <v>44027.591458333336</v>
      </c>
      <c r="E168" s="96">
        <f t="shared" si="20"/>
        <v>44027</v>
      </c>
      <c r="F168" s="18" t="s">
        <v>2092</v>
      </c>
      <c r="G168" s="90" t="s">
        <v>2132</v>
      </c>
      <c r="H168" s="18" t="s">
        <v>2527</v>
      </c>
      <c r="I168" s="18" t="s">
        <v>2700</v>
      </c>
      <c r="J168" s="18" t="s">
        <v>2571</v>
      </c>
      <c r="K168" s="6" t="str">
        <f t="shared" si="14"/>
        <v>No</v>
      </c>
      <c r="L168" s="6" t="str">
        <f t="shared" si="15"/>
        <v>Yes</v>
      </c>
      <c r="M168" s="6" t="str">
        <f t="shared" si="16"/>
        <v>Yes</v>
      </c>
      <c r="N168" s="6" t="str">
        <f t="shared" si="17"/>
        <v>Yes</v>
      </c>
      <c r="O168" s="23" t="str">
        <f t="shared" si="18"/>
        <v>habitasse</v>
      </c>
      <c r="P168" s="6" t="b">
        <f>COUNTIF('Seat deployment CHG TKTs'!$B168:$B3440,I168)&gt;0</f>
        <v>0</v>
      </c>
      <c r="Q168" s="6" t="str">
        <f>IFERROR(INDEX('Seat deployment CHG TKTs'!$A$2:$A$3440,MATCH(I168,'Seat deployment CHG TKTs'!$B$2:$B$3440,0)),"No CHG TKT")</f>
        <v>No CHG TKT</v>
      </c>
      <c r="R168" s="6" t="b">
        <f>ISBLANK(#REF!)</f>
        <v>0</v>
      </c>
      <c r="S168" s="6" t="b">
        <f t="shared" si="19"/>
        <v>0</v>
      </c>
    </row>
    <row r="169" spans="1:19" ht="14.45" customHeight="1" x14ac:dyDescent="0.25">
      <c r="A169" t="s">
        <v>567</v>
      </c>
      <c r="B169" s="18" t="s">
        <v>1024</v>
      </c>
      <c r="C169" s="18" t="s">
        <v>1502</v>
      </c>
      <c r="D169" s="29">
        <v>44028.674756944441</v>
      </c>
      <c r="E169" s="96">
        <f t="shared" si="20"/>
        <v>44028</v>
      </c>
      <c r="F169" s="18" t="s">
        <v>1991</v>
      </c>
      <c r="G169" s="90" t="s">
        <v>2132</v>
      </c>
      <c r="H169" s="18" t="s">
        <v>2435</v>
      </c>
      <c r="I169" s="18" t="s">
        <v>2683</v>
      </c>
      <c r="J169" s="18" t="s">
        <v>2569</v>
      </c>
      <c r="K169" s="6" t="str">
        <f t="shared" si="14"/>
        <v>No</v>
      </c>
      <c r="L169" s="6" t="str">
        <f t="shared" si="15"/>
        <v>Yes</v>
      </c>
      <c r="M169" s="6" t="str">
        <f t="shared" si="16"/>
        <v>Yes</v>
      </c>
      <c r="N169" s="6" t="str">
        <f t="shared" si="17"/>
        <v>Yes</v>
      </c>
      <c r="O169" s="23" t="str">
        <f t="shared" si="18"/>
        <v>habitasse</v>
      </c>
      <c r="P169" s="6" t="b">
        <f>COUNTIF('Seat deployment CHG TKTs'!$B169:$B3440,I169)&gt;0</f>
        <v>0</v>
      </c>
      <c r="Q169" s="6" t="str">
        <f>IFERROR(INDEX('Seat deployment CHG TKTs'!$A$2:$A$3440,MATCH(I169,'Seat deployment CHG TKTs'!$B$2:$B$3440,0)),"No CHG TKT")</f>
        <v>No CHG TKT</v>
      </c>
      <c r="R169" s="6" t="b">
        <f>ISBLANK(#REF!)</f>
        <v>0</v>
      </c>
      <c r="S169" s="6" t="b">
        <f t="shared" si="19"/>
        <v>0</v>
      </c>
    </row>
    <row r="170" spans="1:19" ht="14.45" customHeight="1" x14ac:dyDescent="0.25">
      <c r="A170" t="s">
        <v>505</v>
      </c>
      <c r="B170" s="18" t="s">
        <v>970</v>
      </c>
      <c r="C170" s="18" t="s">
        <v>1440</v>
      </c>
      <c r="D170" s="29">
        <v>44028.813356481478</v>
      </c>
      <c r="E170" s="96">
        <f t="shared" si="20"/>
        <v>44028</v>
      </c>
      <c r="F170" s="18" t="s">
        <v>1930</v>
      </c>
      <c r="G170" s="90" t="s">
        <v>2131</v>
      </c>
      <c r="H170" s="18" t="s">
        <v>2382</v>
      </c>
      <c r="I170" s="18" t="s">
        <v>2788</v>
      </c>
      <c r="J170" s="18" t="s">
        <v>2568</v>
      </c>
      <c r="K170" s="6" t="str">
        <f t="shared" si="14"/>
        <v>No</v>
      </c>
      <c r="L170" s="6" t="str">
        <f t="shared" si="15"/>
        <v>Yes</v>
      </c>
      <c r="M170" s="6" t="str">
        <f t="shared" si="16"/>
        <v>Yes</v>
      </c>
      <c r="N170" s="6" t="str">
        <f t="shared" si="17"/>
        <v>Yes</v>
      </c>
      <c r="O170" s="23" t="str">
        <f t="shared" si="18"/>
        <v>habitasse</v>
      </c>
      <c r="P170" s="6" t="b">
        <f>COUNTIF('Seat deployment CHG TKTs'!$B170:$B3440,I170)&gt;0</f>
        <v>0</v>
      </c>
      <c r="Q170" s="6" t="str">
        <f>IFERROR(INDEX('Seat deployment CHG TKTs'!$A$2:$A$3440,MATCH(I170,'Seat deployment CHG TKTs'!$B$2:$B$3440,0)),"No CHG TKT")</f>
        <v>No CHG TKT</v>
      </c>
      <c r="R170" s="6" t="b">
        <f>ISBLANK(#REF!)</f>
        <v>0</v>
      </c>
      <c r="S170" s="6" t="b">
        <f t="shared" si="19"/>
        <v>0</v>
      </c>
    </row>
    <row r="171" spans="1:19" ht="14.45" customHeight="1" x14ac:dyDescent="0.25">
      <c r="A171" t="s">
        <v>433</v>
      </c>
      <c r="B171" s="18" t="s">
        <v>910</v>
      </c>
      <c r="C171" s="18" t="s">
        <v>1370</v>
      </c>
      <c r="D171" s="29">
        <v>44029.308009259257</v>
      </c>
      <c r="E171" s="96">
        <f t="shared" si="20"/>
        <v>44029</v>
      </c>
      <c r="F171" s="18" t="s">
        <v>1858</v>
      </c>
      <c r="G171" s="90" t="s">
        <v>5</v>
      </c>
      <c r="H171" s="18" t="s">
        <v>2321</v>
      </c>
      <c r="I171" s="18" t="s">
        <v>2649</v>
      </c>
      <c r="J171" s="18" t="s">
        <v>2567</v>
      </c>
      <c r="K171" s="6" t="str">
        <f t="shared" si="14"/>
        <v>No</v>
      </c>
      <c r="L171" s="6" t="str">
        <f t="shared" si="15"/>
        <v>Yes</v>
      </c>
      <c r="M171" s="6" t="str">
        <f t="shared" si="16"/>
        <v>Yes</v>
      </c>
      <c r="N171" s="6" t="str">
        <f t="shared" si="17"/>
        <v>Yes</v>
      </c>
      <c r="O171" s="23" t="str">
        <f t="shared" si="18"/>
        <v>habitasse</v>
      </c>
      <c r="P171" s="6" t="b">
        <f>COUNTIF('Seat deployment CHG TKTs'!$B171:$B3440,I171)&gt;0</f>
        <v>0</v>
      </c>
      <c r="Q171" s="6" t="str">
        <f>IFERROR(INDEX('Seat deployment CHG TKTs'!$A$2:$A$3440,MATCH(I171,'Seat deployment CHG TKTs'!$B$2:$B$3440,0)),"No CHG TKT")</f>
        <v>No CHG TKT</v>
      </c>
      <c r="R171" s="6" t="b">
        <f>ISBLANK(#REF!)</f>
        <v>0</v>
      </c>
      <c r="S171" s="6" t="b">
        <f t="shared" si="19"/>
        <v>0</v>
      </c>
    </row>
    <row r="172" spans="1:19" ht="14.45" customHeight="1" x14ac:dyDescent="0.25">
      <c r="A172" t="s">
        <v>489</v>
      </c>
      <c r="B172" s="18" t="s">
        <v>957</v>
      </c>
      <c r="C172" s="18" t="s">
        <v>1425</v>
      </c>
      <c r="D172" s="29">
        <v>44029.384293981479</v>
      </c>
      <c r="E172" s="96">
        <f t="shared" si="20"/>
        <v>44029</v>
      </c>
      <c r="F172" s="18" t="s">
        <v>1914</v>
      </c>
      <c r="G172" s="90" t="s">
        <v>2131</v>
      </c>
      <c r="H172" s="18" t="s">
        <v>2369</v>
      </c>
      <c r="I172" s="18" t="s">
        <v>2738</v>
      </c>
      <c r="J172" s="18" t="s">
        <v>2568</v>
      </c>
      <c r="K172" s="6" t="str">
        <f t="shared" si="14"/>
        <v>No</v>
      </c>
      <c r="L172" s="6" t="str">
        <f t="shared" si="15"/>
        <v>Yes</v>
      </c>
      <c r="M172" s="6" t="str">
        <f t="shared" si="16"/>
        <v>Yes</v>
      </c>
      <c r="N172" s="6" t="str">
        <f t="shared" si="17"/>
        <v>Yes</v>
      </c>
      <c r="O172" s="23" t="str">
        <f t="shared" si="18"/>
        <v>habitasse</v>
      </c>
      <c r="P172" s="6" t="b">
        <f>COUNTIF('Seat deployment CHG TKTs'!$B172:$B3440,I172)&gt;0</f>
        <v>0</v>
      </c>
      <c r="Q172" s="6" t="str">
        <f>IFERROR(INDEX('Seat deployment CHG TKTs'!$A$2:$A$3440,MATCH(I172,'Seat deployment CHG TKTs'!$B$2:$B$3440,0)),"No CHG TKT")</f>
        <v>No CHG TKT</v>
      </c>
      <c r="R172" s="6" t="b">
        <f>ISBLANK(#REF!)</f>
        <v>0</v>
      </c>
      <c r="S172" s="6" t="b">
        <f t="shared" si="19"/>
        <v>0</v>
      </c>
    </row>
    <row r="173" spans="1:19" ht="14.45" customHeight="1" x14ac:dyDescent="0.25">
      <c r="A173" t="s">
        <v>689</v>
      </c>
      <c r="B173" s="18" t="s">
        <v>1129</v>
      </c>
      <c r="C173" s="18" t="s">
        <v>1617</v>
      </c>
      <c r="D173" s="29">
        <v>44030.699259259258</v>
      </c>
      <c r="E173" s="96">
        <f t="shared" si="20"/>
        <v>44030</v>
      </c>
      <c r="F173" s="18" t="s">
        <v>1893</v>
      </c>
      <c r="G173" s="90" t="s">
        <v>2132</v>
      </c>
      <c r="H173" s="18" t="s">
        <v>2545</v>
      </c>
      <c r="I173" s="18" t="s">
        <v>2670</v>
      </c>
      <c r="J173" s="18" t="s">
        <v>2571</v>
      </c>
      <c r="K173" s="6" t="str">
        <f t="shared" si="14"/>
        <v>No</v>
      </c>
      <c r="L173" s="6" t="str">
        <f t="shared" si="15"/>
        <v>Yes</v>
      </c>
      <c r="M173" s="6" t="str">
        <f t="shared" si="16"/>
        <v>Yes</v>
      </c>
      <c r="N173" s="6" t="str">
        <f t="shared" si="17"/>
        <v>Yes</v>
      </c>
      <c r="O173" s="23" t="str">
        <f t="shared" si="18"/>
        <v>habitasse</v>
      </c>
      <c r="P173" s="6" t="b">
        <f>COUNTIF('Seat deployment CHG TKTs'!$B173:$B3440,I173)&gt;0</f>
        <v>0</v>
      </c>
      <c r="Q173" s="6" t="str">
        <f>IFERROR(INDEX('Seat deployment CHG TKTs'!$A$2:$A$3440,MATCH(I173,'Seat deployment CHG TKTs'!$B$2:$B$3440,0)),"No CHG TKT")</f>
        <v>No CHG TKT</v>
      </c>
      <c r="R173" s="6" t="b">
        <f>ISBLANK(#REF!)</f>
        <v>0</v>
      </c>
      <c r="S173" s="6" t="b">
        <f t="shared" si="19"/>
        <v>0</v>
      </c>
    </row>
    <row r="174" spans="1:19" ht="14.45" customHeight="1" x14ac:dyDescent="0.25">
      <c r="A174" t="s">
        <v>306</v>
      </c>
      <c r="B174" s="18" t="s">
        <v>791</v>
      </c>
      <c r="C174" s="18" t="s">
        <v>1241</v>
      </c>
      <c r="D174" s="29">
        <v>44031.738981481481</v>
      </c>
      <c r="E174" s="96">
        <f t="shared" si="20"/>
        <v>44031</v>
      </c>
      <c r="F174" s="18" t="s">
        <v>1729</v>
      </c>
      <c r="G174" s="7" t="s">
        <v>4</v>
      </c>
      <c r="H174" s="18" t="s">
        <v>2216</v>
      </c>
      <c r="I174" s="18" t="s">
        <v>2998</v>
      </c>
      <c r="J174" s="18" t="s">
        <v>2566</v>
      </c>
      <c r="K174" s="6" t="str">
        <f t="shared" si="14"/>
        <v>No</v>
      </c>
      <c r="L174" s="6" t="str">
        <f t="shared" si="15"/>
        <v>Yes</v>
      </c>
      <c r="M174" s="6" t="str">
        <f t="shared" si="16"/>
        <v>Yes</v>
      </c>
      <c r="N174" s="6" t="str">
        <f t="shared" si="17"/>
        <v>Yes</v>
      </c>
      <c r="O174" s="23" t="str">
        <f t="shared" si="18"/>
        <v>habitasse</v>
      </c>
      <c r="P174" s="6" t="b">
        <f>COUNTIF('Seat deployment CHG TKTs'!$B174:$B3440,I174)&gt;0</f>
        <v>0</v>
      </c>
      <c r="Q174" s="6" t="str">
        <f>IFERROR(INDEX('Seat deployment CHG TKTs'!$A$2:$A$3440,MATCH(I174,'Seat deployment CHG TKTs'!$B$2:$B$3440,0)),"No CHG TKT")</f>
        <v>No CHG TKT</v>
      </c>
      <c r="R174" s="6" t="b">
        <f>ISBLANK(#REF!)</f>
        <v>0</v>
      </c>
      <c r="S174" s="6" t="b">
        <f t="shared" si="19"/>
        <v>0</v>
      </c>
    </row>
    <row r="175" spans="1:19" ht="14.45" customHeight="1" x14ac:dyDescent="0.25">
      <c r="A175" t="s">
        <v>674</v>
      </c>
      <c r="B175" s="18" t="s">
        <v>1118</v>
      </c>
      <c r="C175" s="18" t="s">
        <v>1510</v>
      </c>
      <c r="D175" s="29">
        <v>44031.959618055553</v>
      </c>
      <c r="E175" s="96">
        <f t="shared" si="20"/>
        <v>44031</v>
      </c>
      <c r="F175" s="18" t="s">
        <v>2098</v>
      </c>
      <c r="G175" s="90" t="s">
        <v>2132</v>
      </c>
      <c r="H175" s="18" t="s">
        <v>1634</v>
      </c>
      <c r="I175" s="18" t="s">
        <v>2866</v>
      </c>
      <c r="J175" s="18" t="s">
        <v>2571</v>
      </c>
      <c r="K175" s="6" t="str">
        <f t="shared" si="14"/>
        <v>No</v>
      </c>
      <c r="L175" s="6" t="str">
        <f t="shared" si="15"/>
        <v>Yes</v>
      </c>
      <c r="M175" s="6" t="str">
        <f t="shared" si="16"/>
        <v>Yes</v>
      </c>
      <c r="N175" s="6" t="str">
        <f t="shared" si="17"/>
        <v>Yes</v>
      </c>
      <c r="O175" s="23" t="str">
        <f t="shared" si="18"/>
        <v>habitasse</v>
      </c>
      <c r="P175" s="6" t="b">
        <f>COUNTIF('Seat deployment CHG TKTs'!$B175:$B3440,I175)&gt;0</f>
        <v>0</v>
      </c>
      <c r="Q175" s="6" t="str">
        <f>IFERROR(INDEX('Seat deployment CHG TKTs'!$A$2:$A$3440,MATCH(I175,'Seat deployment CHG TKTs'!$B$2:$B$3440,0)),"No CHG TKT")</f>
        <v>No CHG TKT</v>
      </c>
      <c r="R175" s="6" t="b">
        <f>ISBLANK(#REF!)</f>
        <v>0</v>
      </c>
      <c r="S175" s="6" t="b">
        <f t="shared" si="19"/>
        <v>0</v>
      </c>
    </row>
    <row r="176" spans="1:19" ht="14.45" customHeight="1" x14ac:dyDescent="0.25">
      <c r="A176" t="s">
        <v>507</v>
      </c>
      <c r="B176" s="18" t="s">
        <v>972</v>
      </c>
      <c r="C176" s="18" t="s">
        <v>1442</v>
      </c>
      <c r="D176" s="29">
        <v>44032.681909722225</v>
      </c>
      <c r="E176" s="96">
        <f t="shared" si="20"/>
        <v>44032</v>
      </c>
      <c r="F176" s="18" t="s">
        <v>1932</v>
      </c>
      <c r="G176" s="90" t="s">
        <v>2131</v>
      </c>
      <c r="H176" s="18" t="s">
        <v>2384</v>
      </c>
      <c r="I176" s="18" t="s">
        <v>2704</v>
      </c>
      <c r="J176" s="18" t="s">
        <v>2568</v>
      </c>
      <c r="K176" s="6" t="str">
        <f t="shared" si="14"/>
        <v>No</v>
      </c>
      <c r="L176" s="6" t="str">
        <f t="shared" si="15"/>
        <v>Yes</v>
      </c>
      <c r="M176" s="6" t="str">
        <f t="shared" si="16"/>
        <v>Yes</v>
      </c>
      <c r="N176" s="6" t="str">
        <f t="shared" si="17"/>
        <v>Yes</v>
      </c>
      <c r="O176" s="23" t="str">
        <f t="shared" si="18"/>
        <v>habitasse</v>
      </c>
      <c r="P176" s="6" t="b">
        <f>COUNTIF('Seat deployment CHG TKTs'!$B176:$B3440,I176)&gt;0</f>
        <v>0</v>
      </c>
      <c r="Q176" s="6" t="str">
        <f>IFERROR(INDEX('Seat deployment CHG TKTs'!$A$2:$A$3440,MATCH(I176,'Seat deployment CHG TKTs'!$B$2:$B$3440,0)),"No CHG TKT")</f>
        <v>No CHG TKT</v>
      </c>
      <c r="R176" s="6" t="b">
        <f>ISBLANK(#REF!)</f>
        <v>0</v>
      </c>
      <c r="S176" s="6" t="b">
        <f t="shared" si="19"/>
        <v>0</v>
      </c>
    </row>
    <row r="177" spans="1:19" ht="14.45" customHeight="1" x14ac:dyDescent="0.25">
      <c r="A177" t="s">
        <v>364</v>
      </c>
      <c r="B177" s="18" t="s">
        <v>843</v>
      </c>
      <c r="C177" s="18" t="s">
        <v>1300</v>
      </c>
      <c r="D177" s="29">
        <v>44033.045289351852</v>
      </c>
      <c r="E177" s="96">
        <f t="shared" si="20"/>
        <v>44033</v>
      </c>
      <c r="F177" s="18" t="s">
        <v>1788</v>
      </c>
      <c r="G177" s="7" t="s">
        <v>4</v>
      </c>
      <c r="H177" s="18" t="s">
        <v>1634</v>
      </c>
      <c r="I177" s="18" t="s">
        <v>2991</v>
      </c>
      <c r="J177" s="18" t="s">
        <v>2566</v>
      </c>
      <c r="K177" s="6" t="str">
        <f t="shared" si="14"/>
        <v>No</v>
      </c>
      <c r="L177" s="6" t="str">
        <f t="shared" si="15"/>
        <v>Yes</v>
      </c>
      <c r="M177" s="6" t="str">
        <f t="shared" si="16"/>
        <v>Yes</v>
      </c>
      <c r="N177" s="6" t="str">
        <f t="shared" si="17"/>
        <v>Yes</v>
      </c>
      <c r="O177" s="23" t="str">
        <f t="shared" si="18"/>
        <v>habitasse</v>
      </c>
      <c r="P177" s="6" t="b">
        <f>COUNTIF('Seat deployment CHG TKTs'!$B177:$B3440,I177)&gt;0</f>
        <v>0</v>
      </c>
      <c r="Q177" s="6" t="str">
        <f>IFERROR(INDEX('Seat deployment CHG TKTs'!$A$2:$A$3440,MATCH(I177,'Seat deployment CHG TKTs'!$B$2:$B$3440,0)),"No CHG TKT")</f>
        <v>No CHG TKT</v>
      </c>
      <c r="R177" s="6" t="b">
        <f>ISBLANK(#REF!)</f>
        <v>0</v>
      </c>
      <c r="S177" s="6" t="b">
        <f t="shared" si="19"/>
        <v>0</v>
      </c>
    </row>
    <row r="178" spans="1:19" ht="14.45" customHeight="1" x14ac:dyDescent="0.25">
      <c r="A178" t="s">
        <v>357</v>
      </c>
      <c r="B178" s="18" t="s">
        <v>835</v>
      </c>
      <c r="C178" s="18" t="s">
        <v>1292</v>
      </c>
      <c r="D178" s="29">
        <v>44033.698854166665</v>
      </c>
      <c r="E178" s="96">
        <f t="shared" si="20"/>
        <v>44033</v>
      </c>
      <c r="F178" s="18" t="s">
        <v>1780</v>
      </c>
      <c r="G178" s="7" t="s">
        <v>4</v>
      </c>
      <c r="H178" s="18" t="s">
        <v>2258</v>
      </c>
      <c r="I178" s="18" t="s">
        <v>2650</v>
      </c>
      <c r="J178" s="18" t="s">
        <v>2566</v>
      </c>
      <c r="K178" s="6" t="str">
        <f t="shared" si="14"/>
        <v>No</v>
      </c>
      <c r="L178" s="6" t="str">
        <f t="shared" si="15"/>
        <v>Yes</v>
      </c>
      <c r="M178" s="6" t="str">
        <f t="shared" si="16"/>
        <v>Yes</v>
      </c>
      <c r="N178" s="6" t="str">
        <f t="shared" si="17"/>
        <v>Yes</v>
      </c>
      <c r="O178" s="23" t="str">
        <f t="shared" si="18"/>
        <v>habitasse</v>
      </c>
      <c r="P178" s="6" t="b">
        <f>COUNTIF('Seat deployment CHG TKTs'!$B178:$B3440,I178)&gt;0</f>
        <v>0</v>
      </c>
      <c r="Q178" s="6" t="str">
        <f>IFERROR(INDEX('Seat deployment CHG TKTs'!$A$2:$A$3440,MATCH(I178,'Seat deployment CHG TKTs'!$B$2:$B$3440,0)),"No CHG TKT")</f>
        <v>No CHG TKT</v>
      </c>
      <c r="R178" s="6" t="b">
        <f>ISBLANK(#REF!)</f>
        <v>0</v>
      </c>
      <c r="S178" s="6" t="b">
        <f t="shared" si="19"/>
        <v>0</v>
      </c>
    </row>
    <row r="179" spans="1:19" ht="14.45" customHeight="1" x14ac:dyDescent="0.25">
      <c r="A179" t="s">
        <v>425</v>
      </c>
      <c r="B179" s="18" t="s">
        <v>902</v>
      </c>
      <c r="C179" s="18" t="s">
        <v>1362</v>
      </c>
      <c r="D179" s="29">
        <v>44034.393067129633</v>
      </c>
      <c r="E179" s="96">
        <f t="shared" si="20"/>
        <v>44034</v>
      </c>
      <c r="F179" s="18" t="s">
        <v>1850</v>
      </c>
      <c r="G179" s="90" t="s">
        <v>5</v>
      </c>
      <c r="H179" s="18" t="s">
        <v>2315</v>
      </c>
      <c r="I179" s="18" t="s">
        <v>2732</v>
      </c>
      <c r="J179" s="18" t="s">
        <v>2567</v>
      </c>
      <c r="K179" s="6" t="str">
        <f t="shared" si="14"/>
        <v>No</v>
      </c>
      <c r="L179" s="6" t="str">
        <f t="shared" si="15"/>
        <v>Yes</v>
      </c>
      <c r="M179" s="6" t="str">
        <f t="shared" si="16"/>
        <v>Yes</v>
      </c>
      <c r="N179" s="6" t="str">
        <f t="shared" si="17"/>
        <v>Yes</v>
      </c>
      <c r="O179" s="23" t="str">
        <f t="shared" si="18"/>
        <v>habitasse</v>
      </c>
      <c r="P179" s="6" t="b">
        <f>COUNTIF('Seat deployment CHG TKTs'!$B179:$B3440,I179)&gt;0</f>
        <v>0</v>
      </c>
      <c r="Q179" s="6" t="str">
        <f>IFERROR(INDEX('Seat deployment CHG TKTs'!$A$2:$A$3440,MATCH(I179,'Seat deployment CHG TKTs'!$B$2:$B$3440,0)),"No CHG TKT")</f>
        <v>No CHG TKT</v>
      </c>
      <c r="R179" s="6" t="b">
        <f>ISBLANK(#REF!)</f>
        <v>0</v>
      </c>
      <c r="S179" s="6" t="b">
        <f t="shared" si="19"/>
        <v>0</v>
      </c>
    </row>
    <row r="180" spans="1:19" ht="14.45" customHeight="1" x14ac:dyDescent="0.25">
      <c r="A180" t="s">
        <v>473</v>
      </c>
      <c r="B180" s="18" t="s">
        <v>739</v>
      </c>
      <c r="C180" s="18" t="s">
        <v>1409</v>
      </c>
      <c r="D180" s="29">
        <v>44038.913229166668</v>
      </c>
      <c r="E180" s="96">
        <f t="shared" si="20"/>
        <v>44038</v>
      </c>
      <c r="F180" s="18" t="s">
        <v>1898</v>
      </c>
      <c r="G180" s="90" t="s">
        <v>2131</v>
      </c>
      <c r="H180" s="18" t="s">
        <v>2355</v>
      </c>
      <c r="I180" s="18" t="s">
        <v>2611</v>
      </c>
      <c r="J180" s="18" t="s">
        <v>2568</v>
      </c>
      <c r="K180" s="6" t="str">
        <f t="shared" si="14"/>
        <v>No</v>
      </c>
      <c r="L180" s="6" t="str">
        <f t="shared" si="15"/>
        <v>Yes</v>
      </c>
      <c r="M180" s="6" t="str">
        <f t="shared" si="16"/>
        <v>Yes</v>
      </c>
      <c r="N180" s="6" t="str">
        <f t="shared" si="17"/>
        <v>Yes</v>
      </c>
      <c r="O180" s="23" t="str">
        <f t="shared" si="18"/>
        <v>habitasse</v>
      </c>
      <c r="P180" s="6" t="b">
        <f>COUNTIF('Seat deployment CHG TKTs'!$B180:$B3440,I180)&gt;0</f>
        <v>1</v>
      </c>
      <c r="Q180" s="6" t="str">
        <f>IFERROR(INDEX('Seat deployment CHG TKTs'!$A$2:$A$3440,MATCH(I180,'Seat deployment CHG TKTs'!$B$2:$B$3440,0)),"No CHG TKT")</f>
        <v>CHG0009156</v>
      </c>
      <c r="R180" s="6" t="b">
        <f>ISBLANK(#REF!)</f>
        <v>0</v>
      </c>
      <c r="S180" s="6" t="b">
        <f t="shared" si="19"/>
        <v>0</v>
      </c>
    </row>
    <row r="181" spans="1:19" ht="14.45" customHeight="1" x14ac:dyDescent="0.25">
      <c r="A181" t="s">
        <v>492</v>
      </c>
      <c r="B181" s="18" t="s">
        <v>960</v>
      </c>
      <c r="C181" s="18" t="s">
        <v>1428</v>
      </c>
      <c r="D181" s="29">
        <v>44039.187418981484</v>
      </c>
      <c r="E181" s="96">
        <f t="shared" si="20"/>
        <v>44039</v>
      </c>
      <c r="F181" s="18" t="s">
        <v>1917</v>
      </c>
      <c r="G181" s="90" t="s">
        <v>2131</v>
      </c>
      <c r="H181" s="18" t="s">
        <v>2372</v>
      </c>
      <c r="I181" s="18" t="s">
        <v>2815</v>
      </c>
      <c r="J181" s="18" t="s">
        <v>2568</v>
      </c>
      <c r="K181" s="6" t="str">
        <f t="shared" si="14"/>
        <v>No</v>
      </c>
      <c r="L181" s="6" t="str">
        <f t="shared" si="15"/>
        <v>Yes</v>
      </c>
      <c r="M181" s="6" t="str">
        <f t="shared" si="16"/>
        <v>Yes</v>
      </c>
      <c r="N181" s="6" t="str">
        <f t="shared" si="17"/>
        <v>Yes</v>
      </c>
      <c r="O181" s="23" t="str">
        <f t="shared" si="18"/>
        <v>habitasse</v>
      </c>
      <c r="P181" s="6" t="b">
        <f>COUNTIF('Seat deployment CHG TKTs'!$B181:$B3440,I181)&gt;0</f>
        <v>0</v>
      </c>
      <c r="Q181" s="6" t="str">
        <f>IFERROR(INDEX('Seat deployment CHG TKTs'!$A$2:$A$3440,MATCH(I181,'Seat deployment CHG TKTs'!$B$2:$B$3440,0)),"No CHG TKT")</f>
        <v>No CHG TKT</v>
      </c>
      <c r="R181" s="6" t="b">
        <f>ISBLANK(#REF!)</f>
        <v>0</v>
      </c>
      <c r="S181" s="6" t="b">
        <f t="shared" si="19"/>
        <v>0</v>
      </c>
    </row>
    <row r="182" spans="1:19" ht="14.45" customHeight="1" x14ac:dyDescent="0.25">
      <c r="A182" t="s">
        <v>301</v>
      </c>
      <c r="B182" s="18" t="s">
        <v>787</v>
      </c>
      <c r="C182" s="18" t="s">
        <v>1236</v>
      </c>
      <c r="D182" s="29">
        <v>44039.528078703705</v>
      </c>
      <c r="E182" s="96">
        <f t="shared" si="20"/>
        <v>44039</v>
      </c>
      <c r="F182" s="18" t="s">
        <v>1724</v>
      </c>
      <c r="G182" s="7" t="s">
        <v>4</v>
      </c>
      <c r="H182" s="18" t="s">
        <v>2212</v>
      </c>
      <c r="I182" s="18" t="s">
        <v>2818</v>
      </c>
      <c r="J182" s="18" t="s">
        <v>2565</v>
      </c>
      <c r="K182" s="6" t="str">
        <f t="shared" si="14"/>
        <v>No</v>
      </c>
      <c r="L182" s="6" t="str">
        <f t="shared" si="15"/>
        <v>No</v>
      </c>
      <c r="M182" s="6" t="str">
        <f t="shared" si="16"/>
        <v>No</v>
      </c>
      <c r="N182" s="6" t="str">
        <f t="shared" si="17"/>
        <v>Yes</v>
      </c>
      <c r="O182" s="23" t="str">
        <f t="shared" si="18"/>
        <v>habitasse</v>
      </c>
      <c r="P182" s="6" t="b">
        <f>COUNTIF('Seat deployment CHG TKTs'!$B182:$B3440,I182)&gt;0</f>
        <v>0</v>
      </c>
      <c r="Q182" s="6" t="str">
        <f>IFERROR(INDEX('Seat deployment CHG TKTs'!$A$2:$A$3440,MATCH(I182,'Seat deployment CHG TKTs'!$B$2:$B$3440,0)),"No CHG TKT")</f>
        <v>No CHG TKT</v>
      </c>
      <c r="R182" s="6" t="b">
        <f>ISBLANK(#REF!)</f>
        <v>0</v>
      </c>
      <c r="S182" s="6" t="b">
        <f t="shared" si="19"/>
        <v>0</v>
      </c>
    </row>
    <row r="183" spans="1:19" ht="14.45" customHeight="1" x14ac:dyDescent="0.25">
      <c r="A183" t="s">
        <v>308</v>
      </c>
      <c r="B183" s="18" t="s">
        <v>793</v>
      </c>
      <c r="C183" s="18" t="s">
        <v>1243</v>
      </c>
      <c r="D183" s="29">
        <v>44039.572106481479</v>
      </c>
      <c r="E183" s="96">
        <f t="shared" si="20"/>
        <v>44039</v>
      </c>
      <c r="F183" s="18" t="s">
        <v>1731</v>
      </c>
      <c r="G183" s="7" t="s">
        <v>4</v>
      </c>
      <c r="H183" s="18" t="s">
        <v>2218</v>
      </c>
      <c r="I183" s="18" t="s">
        <v>2955</v>
      </c>
      <c r="J183" s="18" t="s">
        <v>2566</v>
      </c>
      <c r="K183" s="6" t="str">
        <f t="shared" si="14"/>
        <v>No</v>
      </c>
      <c r="L183" s="6" t="str">
        <f t="shared" si="15"/>
        <v>Yes</v>
      </c>
      <c r="M183" s="6" t="str">
        <f t="shared" si="16"/>
        <v>Yes</v>
      </c>
      <c r="N183" s="6" t="str">
        <f t="shared" si="17"/>
        <v>Yes</v>
      </c>
      <c r="O183" s="23" t="str">
        <f t="shared" si="18"/>
        <v>habitasse</v>
      </c>
      <c r="P183" s="6" t="b">
        <f>COUNTIF('Seat deployment CHG TKTs'!$B183:$B3440,I183)&gt;0</f>
        <v>0</v>
      </c>
      <c r="Q183" s="6" t="str">
        <f>IFERROR(INDEX('Seat deployment CHG TKTs'!$A$2:$A$3440,MATCH(I183,'Seat deployment CHG TKTs'!$B$2:$B$3440,0)),"No CHG TKT")</f>
        <v>No CHG TKT</v>
      </c>
      <c r="R183" s="6" t="b">
        <f>ISBLANK(#REF!)</f>
        <v>0</v>
      </c>
      <c r="S183" s="6" t="b">
        <f t="shared" si="19"/>
        <v>0</v>
      </c>
    </row>
    <row r="184" spans="1:19" ht="14.45" customHeight="1" x14ac:dyDescent="0.25">
      <c r="A184" t="s">
        <v>510</v>
      </c>
      <c r="B184" s="18" t="s">
        <v>975</v>
      </c>
      <c r="C184" s="18" t="s">
        <v>1445</v>
      </c>
      <c r="D184" s="29">
        <v>44040.292013888888</v>
      </c>
      <c r="E184" s="96">
        <f t="shared" si="20"/>
        <v>44040</v>
      </c>
      <c r="F184" s="18" t="s">
        <v>1935</v>
      </c>
      <c r="G184" s="90" t="s">
        <v>2131</v>
      </c>
      <c r="H184" s="18" t="s">
        <v>2387</v>
      </c>
      <c r="I184" s="18" t="s">
        <v>2850</v>
      </c>
      <c r="J184" s="18" t="s">
        <v>2568</v>
      </c>
      <c r="K184" s="6" t="str">
        <f t="shared" si="14"/>
        <v>No</v>
      </c>
      <c r="L184" s="6" t="str">
        <f t="shared" si="15"/>
        <v>Yes</v>
      </c>
      <c r="M184" s="6" t="str">
        <f t="shared" si="16"/>
        <v>Yes</v>
      </c>
      <c r="N184" s="6" t="str">
        <f t="shared" si="17"/>
        <v>Yes</v>
      </c>
      <c r="O184" s="23" t="str">
        <f t="shared" si="18"/>
        <v>habitasse</v>
      </c>
      <c r="P184" s="6" t="b">
        <f>COUNTIF('Seat deployment CHG TKTs'!$B184:$B3440,I184)&gt;0</f>
        <v>0</v>
      </c>
      <c r="Q184" s="6" t="str">
        <f>IFERROR(INDEX('Seat deployment CHG TKTs'!$A$2:$A$3440,MATCH(I184,'Seat deployment CHG TKTs'!$B$2:$B$3440,0)),"No CHG TKT")</f>
        <v>No CHG TKT</v>
      </c>
      <c r="R184" s="6" t="b">
        <f>ISBLANK(#REF!)</f>
        <v>0</v>
      </c>
      <c r="S184" s="6" t="b">
        <f t="shared" si="19"/>
        <v>0</v>
      </c>
    </row>
    <row r="185" spans="1:19" ht="14.45" customHeight="1" x14ac:dyDescent="0.25">
      <c r="A185" t="s">
        <v>415</v>
      </c>
      <c r="B185" s="18" t="s">
        <v>893</v>
      </c>
      <c r="C185" s="18" t="s">
        <v>1352</v>
      </c>
      <c r="D185" s="29">
        <v>44040.324340277781</v>
      </c>
      <c r="E185" s="96">
        <f t="shared" si="20"/>
        <v>44040</v>
      </c>
      <c r="F185" s="18" t="s">
        <v>1840</v>
      </c>
      <c r="G185" s="90" t="s">
        <v>5</v>
      </c>
      <c r="H185" s="18" t="s">
        <v>1634</v>
      </c>
      <c r="I185" s="18" t="s">
        <v>2871</v>
      </c>
      <c r="J185" s="18" t="s">
        <v>2567</v>
      </c>
      <c r="K185" s="6" t="str">
        <f t="shared" si="14"/>
        <v>No</v>
      </c>
      <c r="L185" s="6" t="str">
        <f t="shared" si="15"/>
        <v>No</v>
      </c>
      <c r="M185" s="6" t="str">
        <f t="shared" si="16"/>
        <v>No</v>
      </c>
      <c r="N185" s="6" t="str">
        <f t="shared" si="17"/>
        <v>Yes</v>
      </c>
      <c r="O185" s="23" t="str">
        <f t="shared" si="18"/>
        <v>ultrices</v>
      </c>
      <c r="P185" s="6" t="b">
        <f>COUNTIF('Seat deployment CHG TKTs'!$B185:$B3440,I185)&gt;0</f>
        <v>0</v>
      </c>
      <c r="Q185" s="6" t="str">
        <f>IFERROR(INDEX('Seat deployment CHG TKTs'!$A$2:$A$3440,MATCH(I185,'Seat deployment CHG TKTs'!$B$2:$B$3440,0)),"No CHG TKT")</f>
        <v>No CHG TKT</v>
      </c>
      <c r="R185" s="6" t="b">
        <f>ISBLANK(#REF!)</f>
        <v>0</v>
      </c>
      <c r="S185" s="6" t="b">
        <f t="shared" si="19"/>
        <v>0</v>
      </c>
    </row>
    <row r="186" spans="1:19" ht="14.45" customHeight="1" x14ac:dyDescent="0.25">
      <c r="A186" t="s">
        <v>305</v>
      </c>
      <c r="B186" s="18" t="s">
        <v>837</v>
      </c>
      <c r="C186" s="18" t="s">
        <v>1294</v>
      </c>
      <c r="D186" s="29">
        <v>44040.648263888892</v>
      </c>
      <c r="E186" s="96">
        <f t="shared" si="20"/>
        <v>44040</v>
      </c>
      <c r="F186" s="18" t="s">
        <v>1782</v>
      </c>
      <c r="G186" s="7" t="s">
        <v>4</v>
      </c>
      <c r="H186" s="18" t="s">
        <v>2260</v>
      </c>
      <c r="I186" s="18" t="s">
        <v>2609</v>
      </c>
      <c r="J186" s="18" t="s">
        <v>2566</v>
      </c>
      <c r="K186" s="6" t="str">
        <f t="shared" si="14"/>
        <v>No</v>
      </c>
      <c r="L186" s="6" t="str">
        <f t="shared" si="15"/>
        <v>Yes</v>
      </c>
      <c r="M186" s="6" t="str">
        <f t="shared" si="16"/>
        <v>Yes</v>
      </c>
      <c r="N186" s="6" t="str">
        <f t="shared" si="17"/>
        <v>Yes</v>
      </c>
      <c r="O186" s="23" t="str">
        <f t="shared" si="18"/>
        <v>habitasse</v>
      </c>
      <c r="P186" s="6" t="b">
        <f>COUNTIF('Seat deployment CHG TKTs'!$B186:$B3440,I186)&gt;0</f>
        <v>1</v>
      </c>
      <c r="Q186" s="6" t="str">
        <f>IFERROR(INDEX('Seat deployment CHG TKTs'!$A$2:$A$3440,MATCH(I186,'Seat deployment CHG TKTs'!$B$2:$B$3440,0)),"No CHG TKT")</f>
        <v>CHG0004799</v>
      </c>
      <c r="R186" s="6" t="b">
        <f>ISBLANK(#REF!)</f>
        <v>0</v>
      </c>
      <c r="S186" s="6" t="b">
        <f t="shared" si="19"/>
        <v>0</v>
      </c>
    </row>
    <row r="187" spans="1:19" ht="14.45" customHeight="1" x14ac:dyDescent="0.25">
      <c r="A187" t="s">
        <v>623</v>
      </c>
      <c r="B187" s="18" t="s">
        <v>1071</v>
      </c>
      <c r="C187" s="18" t="s">
        <v>1554</v>
      </c>
      <c r="D187" s="29">
        <v>44043.807488425926</v>
      </c>
      <c r="E187" s="96">
        <f t="shared" si="20"/>
        <v>44043</v>
      </c>
      <c r="F187" s="18" t="s">
        <v>2047</v>
      </c>
      <c r="G187" s="90" t="s">
        <v>2132</v>
      </c>
      <c r="H187" s="18" t="s">
        <v>2486</v>
      </c>
      <c r="I187" s="18" t="s">
        <v>2864</v>
      </c>
      <c r="J187" s="18" t="s">
        <v>2570</v>
      </c>
      <c r="K187" s="6" t="str">
        <f t="shared" si="14"/>
        <v>No</v>
      </c>
      <c r="L187" s="6" t="str">
        <f t="shared" si="15"/>
        <v>Yes</v>
      </c>
      <c r="M187" s="6" t="str">
        <f t="shared" si="16"/>
        <v>Yes</v>
      </c>
      <c r="N187" s="6" t="str">
        <f t="shared" si="17"/>
        <v>Yes</v>
      </c>
      <c r="O187" s="23" t="str">
        <f t="shared" si="18"/>
        <v>congue</v>
      </c>
      <c r="P187" s="6" t="b">
        <f>COUNTIF('Seat deployment CHG TKTs'!$B187:$B3440,I187)&gt;0</f>
        <v>0</v>
      </c>
      <c r="Q187" s="6" t="str">
        <f>IFERROR(INDEX('Seat deployment CHG TKTs'!$A$2:$A$3440,MATCH(I187,'Seat deployment CHG TKTs'!$B$2:$B$3440,0)),"No CHG TKT")</f>
        <v>No CHG TKT</v>
      </c>
      <c r="R187" s="6" t="b">
        <f>ISBLANK(#REF!)</f>
        <v>0</v>
      </c>
      <c r="S187" s="6" t="b">
        <f t="shared" si="19"/>
        <v>0</v>
      </c>
    </row>
    <row r="188" spans="1:19" ht="14.45" customHeight="1" x14ac:dyDescent="0.25">
      <c r="A188" t="s">
        <v>434</v>
      </c>
      <c r="B188" s="18" t="s">
        <v>911</v>
      </c>
      <c r="C188" s="18" t="s">
        <v>1371</v>
      </c>
      <c r="D188" s="29">
        <v>44045.10261574074</v>
      </c>
      <c r="E188" s="96">
        <f t="shared" si="20"/>
        <v>44045</v>
      </c>
      <c r="F188" s="18" t="s">
        <v>1859</v>
      </c>
      <c r="G188" s="90" t="s">
        <v>5</v>
      </c>
      <c r="H188" s="18" t="s">
        <v>2322</v>
      </c>
      <c r="I188" s="18" t="s">
        <v>3000</v>
      </c>
      <c r="J188" s="18" t="s">
        <v>2567</v>
      </c>
      <c r="K188" s="6" t="str">
        <f t="shared" si="14"/>
        <v>No</v>
      </c>
      <c r="L188" s="6" t="str">
        <f t="shared" si="15"/>
        <v>Yes</v>
      </c>
      <c r="M188" s="6" t="str">
        <f t="shared" si="16"/>
        <v>Yes</v>
      </c>
      <c r="N188" s="6" t="str">
        <f t="shared" si="17"/>
        <v>Yes</v>
      </c>
      <c r="O188" s="23" t="str">
        <f t="shared" si="18"/>
        <v>habitasse</v>
      </c>
      <c r="P188" s="6" t="b">
        <f>COUNTIF('Seat deployment CHG TKTs'!$B188:$B3440,I188)&gt;0</f>
        <v>0</v>
      </c>
      <c r="Q188" s="6" t="str">
        <f>IFERROR(INDEX('Seat deployment CHG TKTs'!$A$2:$A$3440,MATCH(I188,'Seat deployment CHG TKTs'!$B$2:$B$3440,0)),"No CHG TKT")</f>
        <v>No CHG TKT</v>
      </c>
      <c r="R188" s="6" t="b">
        <f>ISBLANK(#REF!)</f>
        <v>0</v>
      </c>
      <c r="S188" s="6" t="b">
        <f t="shared" si="19"/>
        <v>0</v>
      </c>
    </row>
    <row r="189" spans="1:19" ht="14.45" customHeight="1" x14ac:dyDescent="0.25">
      <c r="A189" t="s">
        <v>410</v>
      </c>
      <c r="B189" s="18" t="s">
        <v>888</v>
      </c>
      <c r="C189" s="18" t="s">
        <v>1347</v>
      </c>
      <c r="D189" s="29">
        <v>44048.741875</v>
      </c>
      <c r="E189" s="96">
        <f t="shared" si="20"/>
        <v>44048</v>
      </c>
      <c r="F189" s="18" t="s">
        <v>1835</v>
      </c>
      <c r="G189" s="90" t="s">
        <v>5</v>
      </c>
      <c r="H189" s="18" t="s">
        <v>2302</v>
      </c>
      <c r="I189" s="18" t="s">
        <v>2898</v>
      </c>
      <c r="J189" s="18" t="s">
        <v>2567</v>
      </c>
      <c r="K189" s="6" t="str">
        <f t="shared" si="14"/>
        <v>Yes</v>
      </c>
      <c r="L189" s="6" t="str">
        <f t="shared" si="15"/>
        <v>No</v>
      </c>
      <c r="M189" s="6" t="str">
        <f t="shared" si="16"/>
        <v>Yes</v>
      </c>
      <c r="N189" s="6" t="str">
        <f t="shared" si="17"/>
        <v>Yes</v>
      </c>
      <c r="O189" s="23" t="str">
        <f t="shared" si="18"/>
        <v>feugiat</v>
      </c>
      <c r="P189" s="6" t="b">
        <f>COUNTIF('Seat deployment CHG TKTs'!$B189:$B3440,I189)&gt;0</f>
        <v>0</v>
      </c>
      <c r="Q189" s="6" t="str">
        <f>IFERROR(INDEX('Seat deployment CHG TKTs'!$A$2:$A$3440,MATCH(I189,'Seat deployment CHG TKTs'!$B$2:$B$3440,0)),"No CHG TKT")</f>
        <v>No CHG TKT</v>
      </c>
      <c r="R189" s="6" t="b">
        <f>ISBLANK(#REF!)</f>
        <v>0</v>
      </c>
      <c r="S189" s="6" t="b">
        <f t="shared" si="19"/>
        <v>0</v>
      </c>
    </row>
    <row r="190" spans="1:19" ht="14.45" customHeight="1" x14ac:dyDescent="0.25">
      <c r="A190" t="s">
        <v>514</v>
      </c>
      <c r="B190" s="18" t="s">
        <v>978</v>
      </c>
      <c r="C190" s="18" t="s">
        <v>1449</v>
      </c>
      <c r="D190" s="29">
        <v>44049.543587962966</v>
      </c>
      <c r="E190" s="96">
        <f t="shared" si="20"/>
        <v>44049</v>
      </c>
      <c r="F190" s="18" t="s">
        <v>1939</v>
      </c>
      <c r="G190" s="90" t="s">
        <v>2131</v>
      </c>
      <c r="H190" s="18" t="s">
        <v>2391</v>
      </c>
      <c r="I190" s="18" t="s">
        <v>2762</v>
      </c>
      <c r="J190" s="18" t="s">
        <v>2568</v>
      </c>
      <c r="K190" s="6" t="str">
        <f t="shared" si="14"/>
        <v>No</v>
      </c>
      <c r="L190" s="6" t="str">
        <f t="shared" si="15"/>
        <v>No</v>
      </c>
      <c r="M190" s="6" t="str">
        <f t="shared" si="16"/>
        <v>No</v>
      </c>
      <c r="N190" s="6" t="str">
        <f t="shared" si="17"/>
        <v>Yes</v>
      </c>
      <c r="O190" s="23" t="str">
        <f t="shared" si="18"/>
        <v>congue</v>
      </c>
      <c r="P190" s="6" t="b">
        <f>COUNTIF('Seat deployment CHG TKTs'!$B190:$B3440,I190)&gt;0</f>
        <v>0</v>
      </c>
      <c r="Q190" s="6" t="str">
        <f>IFERROR(INDEX('Seat deployment CHG TKTs'!$A$2:$A$3440,MATCH(I190,'Seat deployment CHG TKTs'!$B$2:$B$3440,0)),"No CHG TKT")</f>
        <v>No CHG TKT</v>
      </c>
      <c r="R190" s="6" t="b">
        <f>ISBLANK(#REF!)</f>
        <v>0</v>
      </c>
      <c r="S190" s="6" t="b">
        <f t="shared" si="19"/>
        <v>0</v>
      </c>
    </row>
    <row r="191" spans="1:19" ht="14.45" customHeight="1" x14ac:dyDescent="0.25">
      <c r="A191" t="s">
        <v>619</v>
      </c>
      <c r="B191" s="18" t="s">
        <v>1068</v>
      </c>
      <c r="C191" s="18" t="s">
        <v>1550</v>
      </c>
      <c r="D191" s="29">
        <v>44051.681493055556</v>
      </c>
      <c r="E191" s="96">
        <f t="shared" si="20"/>
        <v>44051</v>
      </c>
      <c r="F191" s="18" t="s">
        <v>2043</v>
      </c>
      <c r="G191" s="90" t="s">
        <v>2132</v>
      </c>
      <c r="H191" s="18" t="s">
        <v>2482</v>
      </c>
      <c r="I191" s="18" t="s">
        <v>2714</v>
      </c>
      <c r="J191" s="18" t="s">
        <v>2570</v>
      </c>
      <c r="K191" s="6" t="str">
        <f t="shared" si="14"/>
        <v>No</v>
      </c>
      <c r="L191" s="6" t="str">
        <f t="shared" si="15"/>
        <v>Yes</v>
      </c>
      <c r="M191" s="6" t="str">
        <f t="shared" si="16"/>
        <v>Yes</v>
      </c>
      <c r="N191" s="6" t="str">
        <f t="shared" si="17"/>
        <v>Yes</v>
      </c>
      <c r="O191" s="23" t="str">
        <f t="shared" si="18"/>
        <v>habitasse</v>
      </c>
      <c r="P191" s="6" t="b">
        <f>COUNTIF('Seat deployment CHG TKTs'!$B191:$B3440,I191)&gt;0</f>
        <v>0</v>
      </c>
      <c r="Q191" s="6" t="str">
        <f>IFERROR(INDEX('Seat deployment CHG TKTs'!$A$2:$A$3440,MATCH(I191,'Seat deployment CHG TKTs'!$B$2:$B$3440,0)),"No CHG TKT")</f>
        <v>No CHG TKT</v>
      </c>
      <c r="R191" s="6" t="b">
        <f>ISBLANK(#REF!)</f>
        <v>0</v>
      </c>
      <c r="S191" s="6" t="b">
        <f t="shared" si="19"/>
        <v>0</v>
      </c>
    </row>
    <row r="192" spans="1:19" ht="14.45" customHeight="1" x14ac:dyDescent="0.25">
      <c r="A192" t="s">
        <v>464</v>
      </c>
      <c r="B192" s="18" t="s">
        <v>938</v>
      </c>
      <c r="C192" s="18" t="s">
        <v>1401</v>
      </c>
      <c r="D192" s="29">
        <v>44051.685069444444</v>
      </c>
      <c r="E192" s="96">
        <f t="shared" si="20"/>
        <v>44051</v>
      </c>
      <c r="F192" s="18" t="s">
        <v>1889</v>
      </c>
      <c r="G192" s="90" t="s">
        <v>2131</v>
      </c>
      <c r="H192" s="18" t="s">
        <v>2348</v>
      </c>
      <c r="I192" s="18" t="s">
        <v>2859</v>
      </c>
      <c r="J192" s="18" t="s">
        <v>2568</v>
      </c>
      <c r="K192" s="6" t="str">
        <f t="shared" si="14"/>
        <v>No</v>
      </c>
      <c r="L192" s="6" t="str">
        <f t="shared" si="15"/>
        <v>Yes</v>
      </c>
      <c r="M192" s="6" t="str">
        <f t="shared" si="16"/>
        <v>Yes</v>
      </c>
      <c r="N192" s="6" t="str">
        <f t="shared" si="17"/>
        <v>Yes</v>
      </c>
      <c r="O192" s="23" t="str">
        <f t="shared" si="18"/>
        <v>habitasse</v>
      </c>
      <c r="P192" s="6" t="b">
        <f>COUNTIF('Seat deployment CHG TKTs'!$B192:$B3440,I192)&gt;0</f>
        <v>0</v>
      </c>
      <c r="Q192" s="6" t="str">
        <f>IFERROR(INDEX('Seat deployment CHG TKTs'!$A$2:$A$3440,MATCH(I192,'Seat deployment CHG TKTs'!$B$2:$B$3440,0)),"No CHG TKT")</f>
        <v>No CHG TKT</v>
      </c>
      <c r="R192" s="6" t="b">
        <f>ISBLANK(#REF!)</f>
        <v>0</v>
      </c>
      <c r="S192" s="6" t="b">
        <f t="shared" si="19"/>
        <v>0</v>
      </c>
    </row>
    <row r="193" spans="1:19" ht="14.45" customHeight="1" x14ac:dyDescent="0.25">
      <c r="A193" t="s">
        <v>503</v>
      </c>
      <c r="B193" s="18" t="s">
        <v>968</v>
      </c>
      <c r="C193" s="18" t="s">
        <v>1438</v>
      </c>
      <c r="D193" s="29">
        <v>44052.308506944442</v>
      </c>
      <c r="E193" s="96">
        <f t="shared" si="20"/>
        <v>44052</v>
      </c>
      <c r="F193" s="18" t="s">
        <v>1928</v>
      </c>
      <c r="G193" s="90" t="s">
        <v>2131</v>
      </c>
      <c r="H193" s="18" t="s">
        <v>2380</v>
      </c>
      <c r="I193" s="18" t="s">
        <v>2672</v>
      </c>
      <c r="J193" s="18" t="s">
        <v>2568</v>
      </c>
      <c r="K193" s="6" t="str">
        <f t="shared" si="14"/>
        <v>No</v>
      </c>
      <c r="L193" s="6" t="str">
        <f t="shared" si="15"/>
        <v>Yes</v>
      </c>
      <c r="M193" s="6" t="str">
        <f t="shared" si="16"/>
        <v>Yes</v>
      </c>
      <c r="N193" s="6" t="str">
        <f t="shared" si="17"/>
        <v>Yes</v>
      </c>
      <c r="O193" s="23" t="str">
        <f t="shared" si="18"/>
        <v>habitasse</v>
      </c>
      <c r="P193" s="6" t="b">
        <f>COUNTIF('Seat deployment CHG TKTs'!$B193:$B3440,I193)&gt;0</f>
        <v>0</v>
      </c>
      <c r="Q193" s="6" t="str">
        <f>IFERROR(INDEX('Seat deployment CHG TKTs'!$A$2:$A$3440,MATCH(I193,'Seat deployment CHG TKTs'!$B$2:$B$3440,0)),"No CHG TKT")</f>
        <v>No CHG TKT</v>
      </c>
      <c r="R193" s="6" t="b">
        <f>ISBLANK(#REF!)</f>
        <v>0</v>
      </c>
      <c r="S193" s="6" t="b">
        <f t="shared" si="19"/>
        <v>0</v>
      </c>
    </row>
    <row r="194" spans="1:19" ht="14.45" customHeight="1" x14ac:dyDescent="0.25">
      <c r="A194" t="s">
        <v>671</v>
      </c>
      <c r="B194" s="18" t="s">
        <v>1115</v>
      </c>
      <c r="C194" s="18" t="s">
        <v>1600</v>
      </c>
      <c r="D194" s="29">
        <v>44054.294930555552</v>
      </c>
      <c r="E194" s="96">
        <f t="shared" si="20"/>
        <v>44054</v>
      </c>
      <c r="F194" s="18" t="s">
        <v>2095</v>
      </c>
      <c r="G194" s="90" t="s">
        <v>2132</v>
      </c>
      <c r="H194" s="18" t="s">
        <v>2530</v>
      </c>
      <c r="I194" s="18" t="s">
        <v>2838</v>
      </c>
      <c r="J194" s="18" t="s">
        <v>2571</v>
      </c>
      <c r="K194" s="6" t="str">
        <f t="shared" ref="K194:K257" si="21">IFERROR(
IF(OR(
SUMPRODUCT(--ISNUMBER(SEARCH("sed sit",$C194)))&gt;0,
SUMPRODUCT(--ISNUMBER(SEARCH("nisl elit",$C194)))&gt;0,
SUMPRODUCT(--ISNUMBER(SEARCH("condimentum",$C194)))&gt;0),"Yes","No"),"")</f>
        <v>No</v>
      </c>
      <c r="L194" s="6" t="str">
        <f t="shared" ref="L194:L257" si="22">IFERROR(
IF(OR(
SUMPRODUCT(--ISNUMBER(SEARCH("sed sit",$F194)))&gt;0,
SUMPRODUCT(--ISNUMBER(SEARCH("nisl elit",$F194)))&gt;0,
SUMPRODUCT(--ISNUMBER(SEARCH("condimentum",$F194)))&gt;0),"Yes","No"),"")</f>
        <v>Yes</v>
      </c>
      <c r="M194" s="6" t="str">
        <f t="shared" ref="M194:M257" si="23">IFERROR(
IF(OR(K194=
"Yes",L194=
"Yes"),"Yes","No"),"")</f>
        <v>Yes</v>
      </c>
      <c r="N194" s="6" t="str">
        <f t="shared" ref="N194:N257" si="24">IFERROR(
IF(SUMPRODUCT(--ISNUMBER(SEARCH("augue",$F194))),"Yes","No"),"")</f>
        <v>Yes</v>
      </c>
      <c r="O194" s="23" t="str">
        <f t="shared" ref="O194:O257" si="25">IF(ISNUMBER(SEARCH("habitasse",$F194)),"habitasse",
IF(ISNUMBER(SEARCH("congue",$F194)),"congue",
IF(ISNUMBER(SEARCH("pede",$F194,)),"pede",
IF(ISNUMBER(SEARCH("feugiat",$F194)),"feugiat",
IF(ISNUMBER(SEARCH("tempus",$F194)),"tempus",
IF(ISNUMBER(SEARCH("magnis",$F194)),"magnis",
IF(ISNUMBER(SEARCH("pellentesque",$F194)),"pellentesque",
IF(ISNUMBER(SEARCH("ultrices",$F194)),"ultrices",
"None"))))))))</f>
        <v>habitasse</v>
      </c>
      <c r="P194" s="6" t="b">
        <f>COUNTIF('Seat deployment CHG TKTs'!$B194:$B3440,I194)&gt;0</f>
        <v>0</v>
      </c>
      <c r="Q194" s="6" t="str">
        <f>IFERROR(INDEX('Seat deployment CHG TKTs'!$A$2:$A$3440,MATCH(I194,'Seat deployment CHG TKTs'!$B$2:$B$3440,0)),"No CHG TKT")</f>
        <v>No CHG TKT</v>
      </c>
      <c r="R194" s="6" t="b">
        <f>ISBLANK(#REF!)</f>
        <v>0</v>
      </c>
      <c r="S194" s="6" t="b">
        <f t="shared" ref="S194:S257" si="26">ISBLANK(A194)</f>
        <v>0</v>
      </c>
    </row>
    <row r="195" spans="1:19" ht="14.45" customHeight="1" x14ac:dyDescent="0.25">
      <c r="A195" t="s">
        <v>333</v>
      </c>
      <c r="B195" s="18" t="s">
        <v>814</v>
      </c>
      <c r="C195" s="18" t="s">
        <v>1268</v>
      </c>
      <c r="D195" s="29">
        <v>44055.880046296297</v>
      </c>
      <c r="E195" s="96">
        <f t="shared" ref="E195:E258" si="27">DATE(YEAR(D195),MONTH(D195),DAY(D195))</f>
        <v>44055</v>
      </c>
      <c r="F195" s="18" t="s">
        <v>1756</v>
      </c>
      <c r="G195" s="7" t="s">
        <v>4</v>
      </c>
      <c r="H195" s="18" t="s">
        <v>2239</v>
      </c>
      <c r="I195" s="18" t="s">
        <v>2919</v>
      </c>
      <c r="J195" s="18" t="s">
        <v>2566</v>
      </c>
      <c r="K195" s="6" t="str">
        <f t="shared" si="21"/>
        <v>No</v>
      </c>
      <c r="L195" s="6" t="str">
        <f t="shared" si="22"/>
        <v>Yes</v>
      </c>
      <c r="M195" s="6" t="str">
        <f t="shared" si="23"/>
        <v>Yes</v>
      </c>
      <c r="N195" s="6" t="str">
        <f t="shared" si="24"/>
        <v>Yes</v>
      </c>
      <c r="O195" s="23" t="str">
        <f t="shared" si="25"/>
        <v>habitasse</v>
      </c>
      <c r="P195" s="6" t="b">
        <f>COUNTIF('Seat deployment CHG TKTs'!$B195:$B3440,I195)&gt;0</f>
        <v>0</v>
      </c>
      <c r="Q195" s="6" t="str">
        <f>IFERROR(INDEX('Seat deployment CHG TKTs'!$A$2:$A$3440,MATCH(I195,'Seat deployment CHG TKTs'!$B$2:$B$3440,0)),"No CHG TKT")</f>
        <v>No CHG TKT</v>
      </c>
      <c r="R195" s="6" t="b">
        <f>ISBLANK(#REF!)</f>
        <v>0</v>
      </c>
      <c r="S195" s="6" t="b">
        <f t="shared" si="26"/>
        <v>0</v>
      </c>
    </row>
    <row r="196" spans="1:19" ht="14.45" customHeight="1" x14ac:dyDescent="0.25">
      <c r="A196" t="s">
        <v>467</v>
      </c>
      <c r="B196" s="18" t="s">
        <v>940</v>
      </c>
      <c r="C196" s="18" t="s">
        <v>1404</v>
      </c>
      <c r="D196" s="29">
        <v>44057.275254629632</v>
      </c>
      <c r="E196" s="96">
        <f t="shared" si="27"/>
        <v>44057</v>
      </c>
      <c r="F196" s="18" t="s">
        <v>1892</v>
      </c>
      <c r="G196" s="90" t="s">
        <v>2131</v>
      </c>
      <c r="H196" s="18" t="s">
        <v>2351</v>
      </c>
      <c r="I196" s="18" t="s">
        <v>2995</v>
      </c>
      <c r="J196" s="18" t="s">
        <v>2568</v>
      </c>
      <c r="K196" s="6" t="str">
        <f t="shared" si="21"/>
        <v>No</v>
      </c>
      <c r="L196" s="6" t="str">
        <f t="shared" si="22"/>
        <v>Yes</v>
      </c>
      <c r="M196" s="6" t="str">
        <f t="shared" si="23"/>
        <v>Yes</v>
      </c>
      <c r="N196" s="6" t="str">
        <f t="shared" si="24"/>
        <v>Yes</v>
      </c>
      <c r="O196" s="23" t="str">
        <f t="shared" si="25"/>
        <v>habitasse</v>
      </c>
      <c r="P196" s="6" t="b">
        <f>COUNTIF('Seat deployment CHG TKTs'!$B196:$B3440,I196)&gt;0</f>
        <v>0</v>
      </c>
      <c r="Q196" s="6" t="str">
        <f>IFERROR(INDEX('Seat deployment CHG TKTs'!$A$2:$A$3440,MATCH(I196,'Seat deployment CHG TKTs'!$B$2:$B$3440,0)),"No CHG TKT")</f>
        <v>No CHG TKT</v>
      </c>
      <c r="R196" s="6" t="b">
        <f>ISBLANK(#REF!)</f>
        <v>0</v>
      </c>
      <c r="S196" s="6" t="b">
        <f t="shared" si="26"/>
        <v>0</v>
      </c>
    </row>
    <row r="197" spans="1:19" ht="14.45" customHeight="1" x14ac:dyDescent="0.25">
      <c r="A197" t="s">
        <v>641</v>
      </c>
      <c r="B197" s="18" t="s">
        <v>1064</v>
      </c>
      <c r="C197" s="18" t="s">
        <v>1571</v>
      </c>
      <c r="D197" s="29">
        <v>44058.607592592591</v>
      </c>
      <c r="E197" s="96">
        <f t="shared" si="27"/>
        <v>44058</v>
      </c>
      <c r="F197" s="18" t="s">
        <v>2065</v>
      </c>
      <c r="G197" s="90" t="s">
        <v>2132</v>
      </c>
      <c r="H197" s="18" t="s">
        <v>2502</v>
      </c>
      <c r="I197" s="18" t="s">
        <v>2617</v>
      </c>
      <c r="J197" s="18" t="s">
        <v>2570</v>
      </c>
      <c r="K197" s="6" t="str">
        <f t="shared" si="21"/>
        <v>No</v>
      </c>
      <c r="L197" s="6" t="str">
        <f t="shared" si="22"/>
        <v>Yes</v>
      </c>
      <c r="M197" s="6" t="str">
        <f t="shared" si="23"/>
        <v>Yes</v>
      </c>
      <c r="N197" s="6" t="str">
        <f t="shared" si="24"/>
        <v>Yes</v>
      </c>
      <c r="O197" s="23" t="str">
        <f t="shared" si="25"/>
        <v>habitasse</v>
      </c>
      <c r="P197" s="6" t="b">
        <f>COUNTIF('Seat deployment CHG TKTs'!$B197:$B3440,I197)&gt;0</f>
        <v>1</v>
      </c>
      <c r="Q197" s="6" t="str">
        <f>IFERROR(INDEX('Seat deployment CHG TKTs'!$A$2:$A$3440,MATCH(I197,'Seat deployment CHG TKTs'!$B$2:$B$3440,0)),"No CHG TKT")</f>
        <v>CHG0007857</v>
      </c>
      <c r="R197" s="6" t="b">
        <f>ISBLANK(#REF!)</f>
        <v>0</v>
      </c>
      <c r="S197" s="6" t="b">
        <f t="shared" si="26"/>
        <v>0</v>
      </c>
    </row>
    <row r="198" spans="1:19" ht="14.45" customHeight="1" x14ac:dyDescent="0.25">
      <c r="A198" t="s">
        <v>217</v>
      </c>
      <c r="B198" s="18" t="s">
        <v>711</v>
      </c>
      <c r="C198" s="18" t="s">
        <v>1152</v>
      </c>
      <c r="D198" s="29">
        <v>44059.308449074073</v>
      </c>
      <c r="E198" s="96">
        <f t="shared" si="27"/>
        <v>44059</v>
      </c>
      <c r="F198" s="18" t="s">
        <v>1640</v>
      </c>
      <c r="G198" s="7" t="s">
        <v>4</v>
      </c>
      <c r="H198" s="18" t="s">
        <v>2136</v>
      </c>
      <c r="I198" s="18" t="s">
        <v>2832</v>
      </c>
      <c r="J198" s="18" t="s">
        <v>2561</v>
      </c>
      <c r="K198" s="6" t="str">
        <f t="shared" si="21"/>
        <v>No</v>
      </c>
      <c r="L198" s="6" t="str">
        <f t="shared" si="22"/>
        <v>Yes</v>
      </c>
      <c r="M198" s="6" t="str">
        <f t="shared" si="23"/>
        <v>Yes</v>
      </c>
      <c r="N198" s="6" t="str">
        <f t="shared" si="24"/>
        <v>Yes</v>
      </c>
      <c r="O198" s="23" t="str">
        <f t="shared" si="25"/>
        <v>congue</v>
      </c>
      <c r="P198" s="6" t="b">
        <f>COUNTIF('Seat deployment CHG TKTs'!$B198:$B3440,I198)&gt;0</f>
        <v>0</v>
      </c>
      <c r="Q198" s="6" t="str">
        <f>IFERROR(INDEX('Seat deployment CHG TKTs'!$A$2:$A$3440,MATCH(I198,'Seat deployment CHG TKTs'!$B$2:$B$3440,0)),"No CHG TKT")</f>
        <v>No CHG TKT</v>
      </c>
      <c r="R198" s="6" t="b">
        <f>ISBLANK(#REF!)</f>
        <v>0</v>
      </c>
      <c r="S198" s="6" t="b">
        <f t="shared" si="26"/>
        <v>0</v>
      </c>
    </row>
    <row r="199" spans="1:19" ht="14.45" customHeight="1" x14ac:dyDescent="0.25">
      <c r="A199" t="s">
        <v>221</v>
      </c>
      <c r="B199" s="18" t="s">
        <v>715</v>
      </c>
      <c r="C199" s="18" t="s">
        <v>1156</v>
      </c>
      <c r="D199" s="29">
        <v>44059.400671296295</v>
      </c>
      <c r="E199" s="96">
        <f t="shared" si="27"/>
        <v>44059</v>
      </c>
      <c r="F199" s="18" t="s">
        <v>1644</v>
      </c>
      <c r="G199" s="7" t="s">
        <v>4</v>
      </c>
      <c r="H199" s="18" t="s">
        <v>2140</v>
      </c>
      <c r="I199" s="18" t="s">
        <v>2588</v>
      </c>
      <c r="J199" s="18" t="s">
        <v>2561</v>
      </c>
      <c r="K199" s="6" t="str">
        <f t="shared" si="21"/>
        <v>No</v>
      </c>
      <c r="L199" s="6" t="str">
        <f t="shared" si="22"/>
        <v>Yes</v>
      </c>
      <c r="M199" s="6" t="str">
        <f t="shared" si="23"/>
        <v>Yes</v>
      </c>
      <c r="N199" s="6" t="str">
        <f t="shared" si="24"/>
        <v>Yes</v>
      </c>
      <c r="O199" s="23" t="str">
        <f t="shared" si="25"/>
        <v>habitasse</v>
      </c>
      <c r="P199" s="6" t="b">
        <f>COUNTIF('Seat deployment CHG TKTs'!$B199:$B3440,I199)&gt;0</f>
        <v>1</v>
      </c>
      <c r="Q199" s="6" t="str">
        <f>IFERROR(INDEX('Seat deployment CHG TKTs'!$A$2:$A$3440,MATCH(I199,'Seat deployment CHG TKTs'!$B$2:$B$3440,0)),"No CHG TKT")</f>
        <v>CHG0009332</v>
      </c>
      <c r="R199" s="6" t="b">
        <f>ISBLANK(#REF!)</f>
        <v>0</v>
      </c>
      <c r="S199" s="6" t="b">
        <f t="shared" si="26"/>
        <v>0</v>
      </c>
    </row>
    <row r="200" spans="1:19" ht="14.45" customHeight="1" x14ac:dyDescent="0.25">
      <c r="A200" t="s">
        <v>273</v>
      </c>
      <c r="B200" s="18" t="s">
        <v>761</v>
      </c>
      <c r="C200" s="18" t="s">
        <v>1208</v>
      </c>
      <c r="D200" s="29">
        <v>44060.453113425923</v>
      </c>
      <c r="E200" s="96">
        <f t="shared" si="27"/>
        <v>44060</v>
      </c>
      <c r="F200" s="18" t="s">
        <v>1696</v>
      </c>
      <c r="G200" s="7" t="s">
        <v>4</v>
      </c>
      <c r="H200" s="18" t="s">
        <v>2186</v>
      </c>
      <c r="I200" s="18" t="s">
        <v>2953</v>
      </c>
      <c r="J200" s="18" t="s">
        <v>2564</v>
      </c>
      <c r="K200" s="6" t="str">
        <f t="shared" si="21"/>
        <v>No</v>
      </c>
      <c r="L200" s="6" t="str">
        <f t="shared" si="22"/>
        <v>Yes</v>
      </c>
      <c r="M200" s="6" t="str">
        <f t="shared" si="23"/>
        <v>Yes</v>
      </c>
      <c r="N200" s="6" t="str">
        <f t="shared" si="24"/>
        <v>Yes</v>
      </c>
      <c r="O200" s="23" t="str">
        <f t="shared" si="25"/>
        <v>habitasse</v>
      </c>
      <c r="P200" s="6" t="b">
        <f>COUNTIF('Seat deployment CHG TKTs'!$B200:$B3440,I200)&gt;0</f>
        <v>0</v>
      </c>
      <c r="Q200" s="6" t="str">
        <f>IFERROR(INDEX('Seat deployment CHG TKTs'!$A$2:$A$3440,MATCH(I200,'Seat deployment CHG TKTs'!$B$2:$B$3440,0)),"No CHG TKT")</f>
        <v>No CHG TKT</v>
      </c>
      <c r="R200" s="6" t="b">
        <f>ISBLANK(#REF!)</f>
        <v>0</v>
      </c>
      <c r="S200" s="6" t="b">
        <f t="shared" si="26"/>
        <v>0</v>
      </c>
    </row>
    <row r="201" spans="1:19" ht="14.45" customHeight="1" x14ac:dyDescent="0.25">
      <c r="A201" t="s">
        <v>669</v>
      </c>
      <c r="B201" s="18" t="s">
        <v>709</v>
      </c>
      <c r="C201" s="18" t="s">
        <v>1363</v>
      </c>
      <c r="D201" s="29">
        <v>44060.475254629629</v>
      </c>
      <c r="E201" s="96">
        <f t="shared" si="27"/>
        <v>44060</v>
      </c>
      <c r="F201" s="18" t="s">
        <v>2093</v>
      </c>
      <c r="G201" s="90" t="s">
        <v>2132</v>
      </c>
      <c r="H201" s="18" t="s">
        <v>2528</v>
      </c>
      <c r="I201" s="18" t="s">
        <v>2577</v>
      </c>
      <c r="J201" s="18" t="s">
        <v>2571</v>
      </c>
      <c r="K201" s="6" t="str">
        <f t="shared" si="21"/>
        <v>Yes</v>
      </c>
      <c r="L201" s="6" t="str">
        <f t="shared" si="22"/>
        <v>Yes</v>
      </c>
      <c r="M201" s="6" t="str">
        <f t="shared" si="23"/>
        <v>Yes</v>
      </c>
      <c r="N201" s="6" t="str">
        <f t="shared" si="24"/>
        <v>Yes</v>
      </c>
      <c r="O201" s="23" t="str">
        <f t="shared" si="25"/>
        <v>habitasse</v>
      </c>
      <c r="P201" s="6" t="b">
        <f>COUNTIF('Seat deployment CHG TKTs'!$B201:$B3440,I201)&gt;0</f>
        <v>0</v>
      </c>
      <c r="Q201" s="6" t="str">
        <f>IFERROR(INDEX('Seat deployment CHG TKTs'!$A$2:$A$3440,MATCH(I201,'Seat deployment CHG TKTs'!$B$2:$B$3440,0)),"No CHG TKT")</f>
        <v>CHG0006221</v>
      </c>
      <c r="R201" s="6" t="b">
        <f>ISBLANK(#REF!)</f>
        <v>0</v>
      </c>
      <c r="S201" s="6" t="b">
        <f t="shared" si="26"/>
        <v>0</v>
      </c>
    </row>
    <row r="202" spans="1:19" ht="14.45" customHeight="1" x14ac:dyDescent="0.25">
      <c r="A202" t="s">
        <v>360</v>
      </c>
      <c r="B202" s="18" t="s">
        <v>839</v>
      </c>
      <c r="C202" s="18" t="s">
        <v>1296</v>
      </c>
      <c r="D202" s="29">
        <v>44060.932256944441</v>
      </c>
      <c r="E202" s="96">
        <f t="shared" si="27"/>
        <v>44060</v>
      </c>
      <c r="F202" s="18" t="s">
        <v>1784</v>
      </c>
      <c r="G202" s="7" t="s">
        <v>4</v>
      </c>
      <c r="H202" s="18" t="s">
        <v>2262</v>
      </c>
      <c r="I202" s="18" t="s">
        <v>2760</v>
      </c>
      <c r="J202" s="18" t="s">
        <v>2566</v>
      </c>
      <c r="K202" s="6" t="str">
        <f t="shared" si="21"/>
        <v>No</v>
      </c>
      <c r="L202" s="6" t="str">
        <f t="shared" si="22"/>
        <v>Yes</v>
      </c>
      <c r="M202" s="6" t="str">
        <f t="shared" si="23"/>
        <v>Yes</v>
      </c>
      <c r="N202" s="6" t="str">
        <f t="shared" si="24"/>
        <v>No</v>
      </c>
      <c r="O202" s="23" t="str">
        <f t="shared" si="25"/>
        <v>habitasse</v>
      </c>
      <c r="P202" s="6" t="b">
        <f>COUNTIF('Seat deployment CHG TKTs'!$B202:$B3440,I202)&gt;0</f>
        <v>0</v>
      </c>
      <c r="Q202" s="6" t="str">
        <f>IFERROR(INDEX('Seat deployment CHG TKTs'!$A$2:$A$3440,MATCH(I202,'Seat deployment CHG TKTs'!$B$2:$B$3440,0)),"No CHG TKT")</f>
        <v>No CHG TKT</v>
      </c>
      <c r="R202" s="6" t="b">
        <f>ISBLANK(#REF!)</f>
        <v>0</v>
      </c>
      <c r="S202" s="6" t="b">
        <f t="shared" si="26"/>
        <v>0</v>
      </c>
    </row>
    <row r="203" spans="1:19" ht="14.45" customHeight="1" x14ac:dyDescent="0.25">
      <c r="A203" t="s">
        <v>601</v>
      </c>
      <c r="B203" s="18" t="s">
        <v>1055</v>
      </c>
      <c r="C203" s="18" t="s">
        <v>1533</v>
      </c>
      <c r="D203" s="29">
        <v>44061.030856481484</v>
      </c>
      <c r="E203" s="96">
        <f t="shared" si="27"/>
        <v>44061</v>
      </c>
      <c r="F203" s="18" t="s">
        <v>2025</v>
      </c>
      <c r="G203" s="90" t="s">
        <v>2132</v>
      </c>
      <c r="H203" s="18" t="s">
        <v>2465</v>
      </c>
      <c r="I203" s="18" t="s">
        <v>3025</v>
      </c>
      <c r="J203" s="18" t="s">
        <v>2569</v>
      </c>
      <c r="K203" s="6" t="str">
        <f t="shared" si="21"/>
        <v>No</v>
      </c>
      <c r="L203" s="6" t="str">
        <f t="shared" si="22"/>
        <v>Yes</v>
      </c>
      <c r="M203" s="6" t="str">
        <f t="shared" si="23"/>
        <v>Yes</v>
      </c>
      <c r="N203" s="6" t="str">
        <f t="shared" si="24"/>
        <v>Yes</v>
      </c>
      <c r="O203" s="23" t="str">
        <f t="shared" si="25"/>
        <v>habitasse</v>
      </c>
      <c r="P203" s="6" t="b">
        <f>COUNTIF('Seat deployment CHG TKTs'!$B203:$B3440,I203)&gt;0</f>
        <v>0</v>
      </c>
      <c r="Q203" s="6" t="str">
        <f>IFERROR(INDEX('Seat deployment CHG TKTs'!$A$2:$A$3440,MATCH(I203,'Seat deployment CHG TKTs'!$B$2:$B$3440,0)),"No CHG TKT")</f>
        <v>No CHG TKT</v>
      </c>
      <c r="R203" s="6" t="b">
        <f>ISBLANK(#REF!)</f>
        <v>0</v>
      </c>
      <c r="S203" s="6" t="b">
        <f t="shared" si="26"/>
        <v>0</v>
      </c>
    </row>
    <row r="204" spans="1:19" ht="14.45" customHeight="1" x14ac:dyDescent="0.25">
      <c r="A204" t="s">
        <v>483</v>
      </c>
      <c r="B204" s="18" t="s">
        <v>1062</v>
      </c>
      <c r="C204" s="18" t="s">
        <v>1419</v>
      </c>
      <c r="D204" s="29">
        <v>44061.266527777778</v>
      </c>
      <c r="E204" s="96">
        <f t="shared" si="27"/>
        <v>44061</v>
      </c>
      <c r="F204" s="18" t="s">
        <v>1908</v>
      </c>
      <c r="G204" s="90" t="s">
        <v>2131</v>
      </c>
      <c r="H204" s="18" t="s">
        <v>1634</v>
      </c>
      <c r="I204" s="18" t="s">
        <v>2598</v>
      </c>
      <c r="J204" s="18" t="s">
        <v>2568</v>
      </c>
      <c r="K204" s="6" t="str">
        <f t="shared" si="21"/>
        <v>No</v>
      </c>
      <c r="L204" s="6" t="str">
        <f t="shared" si="22"/>
        <v>Yes</v>
      </c>
      <c r="M204" s="6" t="str">
        <f t="shared" si="23"/>
        <v>Yes</v>
      </c>
      <c r="N204" s="6" t="str">
        <f t="shared" si="24"/>
        <v>Yes</v>
      </c>
      <c r="O204" s="23" t="str">
        <f t="shared" si="25"/>
        <v>habitasse</v>
      </c>
      <c r="P204" s="6" t="b">
        <f>COUNTIF('Seat deployment CHG TKTs'!$B204:$B3440,I204)&gt;0</f>
        <v>1</v>
      </c>
      <c r="Q204" s="6" t="str">
        <f>IFERROR(INDEX('Seat deployment CHG TKTs'!$A$2:$A$3440,MATCH(I204,'Seat deployment CHG TKTs'!$B$2:$B$3440,0)),"No CHG TKT")</f>
        <v>CHG0004576</v>
      </c>
      <c r="R204" s="6" t="b">
        <f>ISBLANK(#REF!)</f>
        <v>0</v>
      </c>
      <c r="S204" s="6" t="b">
        <f t="shared" si="26"/>
        <v>0</v>
      </c>
    </row>
    <row r="205" spans="1:19" ht="14.45" customHeight="1" x14ac:dyDescent="0.25">
      <c r="A205" t="s">
        <v>398</v>
      </c>
      <c r="B205" s="18" t="s">
        <v>875</v>
      </c>
      <c r="C205" s="18" t="s">
        <v>1334</v>
      </c>
      <c r="D205" s="29">
        <v>44063.141932870371</v>
      </c>
      <c r="E205" s="96">
        <f t="shared" si="27"/>
        <v>44063</v>
      </c>
      <c r="F205" s="18" t="s">
        <v>1822</v>
      </c>
      <c r="G205" s="90" t="s">
        <v>5</v>
      </c>
      <c r="H205" s="18" t="s">
        <v>2289</v>
      </c>
      <c r="I205" s="18" t="s">
        <v>2984</v>
      </c>
      <c r="J205" s="18" t="s">
        <v>2567</v>
      </c>
      <c r="K205" s="6" t="str">
        <f t="shared" si="21"/>
        <v>No</v>
      </c>
      <c r="L205" s="6" t="str">
        <f t="shared" si="22"/>
        <v>Yes</v>
      </c>
      <c r="M205" s="6" t="str">
        <f t="shared" si="23"/>
        <v>Yes</v>
      </c>
      <c r="N205" s="6" t="str">
        <f t="shared" si="24"/>
        <v>Yes</v>
      </c>
      <c r="O205" s="23" t="str">
        <f t="shared" si="25"/>
        <v>habitasse</v>
      </c>
      <c r="P205" s="6" t="b">
        <f>COUNTIF('Seat deployment CHG TKTs'!$B205:$B3440,I205)&gt;0</f>
        <v>0</v>
      </c>
      <c r="Q205" s="6" t="str">
        <f>IFERROR(INDEX('Seat deployment CHG TKTs'!$A$2:$A$3440,MATCH(I205,'Seat deployment CHG TKTs'!$B$2:$B$3440,0)),"No CHG TKT")</f>
        <v>No CHG TKT</v>
      </c>
      <c r="R205" s="6" t="b">
        <f>ISBLANK(#REF!)</f>
        <v>0</v>
      </c>
      <c r="S205" s="6" t="b">
        <f t="shared" si="26"/>
        <v>0</v>
      </c>
    </row>
    <row r="206" spans="1:19" ht="14.45" customHeight="1" x14ac:dyDescent="0.25">
      <c r="A206" t="s">
        <v>704</v>
      </c>
      <c r="B206" s="18" t="s">
        <v>1145</v>
      </c>
      <c r="C206" s="18" t="s">
        <v>1412</v>
      </c>
      <c r="D206" s="29">
        <v>44063.956944444442</v>
      </c>
      <c r="E206" s="96">
        <f t="shared" si="27"/>
        <v>44063</v>
      </c>
      <c r="F206" s="18" t="s">
        <v>2129</v>
      </c>
      <c r="G206" s="90" t="s">
        <v>2132</v>
      </c>
      <c r="H206" s="18" t="s">
        <v>2559</v>
      </c>
      <c r="I206" s="18" t="s">
        <v>2806</v>
      </c>
      <c r="J206" s="18" t="s">
        <v>2571</v>
      </c>
      <c r="K206" s="6" t="str">
        <f t="shared" si="21"/>
        <v>No</v>
      </c>
      <c r="L206" s="6" t="str">
        <f t="shared" si="22"/>
        <v>Yes</v>
      </c>
      <c r="M206" s="6" t="str">
        <f t="shared" si="23"/>
        <v>Yes</v>
      </c>
      <c r="N206" s="6" t="str">
        <f t="shared" si="24"/>
        <v>Yes</v>
      </c>
      <c r="O206" s="23" t="str">
        <f t="shared" si="25"/>
        <v>habitasse</v>
      </c>
      <c r="P206" s="6" t="b">
        <f>COUNTIF('Seat deployment CHG TKTs'!$B206:$B3440,I206)&gt;0</f>
        <v>0</v>
      </c>
      <c r="Q206" s="6" t="str">
        <f>IFERROR(INDEX('Seat deployment CHG TKTs'!$A$2:$A$3440,MATCH(I206,'Seat deployment CHG TKTs'!$B$2:$B$3440,0)),"No CHG TKT")</f>
        <v>No CHG TKT</v>
      </c>
      <c r="R206" s="6" t="b">
        <f>ISBLANK(#REF!)</f>
        <v>0</v>
      </c>
      <c r="S206" s="6" t="b">
        <f t="shared" si="26"/>
        <v>0</v>
      </c>
    </row>
    <row r="207" spans="1:19" ht="14.45" customHeight="1" x14ac:dyDescent="0.25">
      <c r="A207" t="s">
        <v>625</v>
      </c>
      <c r="B207" s="18" t="s">
        <v>1062</v>
      </c>
      <c r="C207" s="18" t="s">
        <v>1556</v>
      </c>
      <c r="D207" s="29">
        <v>44063.993622685186</v>
      </c>
      <c r="E207" s="96">
        <f t="shared" si="27"/>
        <v>44063</v>
      </c>
      <c r="F207" s="18" t="s">
        <v>2049</v>
      </c>
      <c r="G207" s="90" t="s">
        <v>2132</v>
      </c>
      <c r="H207" s="18" t="s">
        <v>2488</v>
      </c>
      <c r="I207" s="18" t="s">
        <v>2598</v>
      </c>
      <c r="J207" s="18" t="s">
        <v>2570</v>
      </c>
      <c r="K207" s="6" t="str">
        <f t="shared" si="21"/>
        <v>No</v>
      </c>
      <c r="L207" s="6" t="str">
        <f t="shared" si="22"/>
        <v>Yes</v>
      </c>
      <c r="M207" s="6" t="str">
        <f t="shared" si="23"/>
        <v>Yes</v>
      </c>
      <c r="N207" s="6" t="str">
        <f t="shared" si="24"/>
        <v>Yes</v>
      </c>
      <c r="O207" s="23" t="str">
        <f t="shared" si="25"/>
        <v>habitasse</v>
      </c>
      <c r="P207" s="6" t="b">
        <f>COUNTIF('Seat deployment CHG TKTs'!$B207:$B3440,I207)&gt;0</f>
        <v>1</v>
      </c>
      <c r="Q207" s="6" t="str">
        <f>IFERROR(INDEX('Seat deployment CHG TKTs'!$A$2:$A$3440,MATCH(I207,'Seat deployment CHG TKTs'!$B$2:$B$3440,0)),"No CHG TKT")</f>
        <v>CHG0004576</v>
      </c>
      <c r="R207" s="6" t="b">
        <f>ISBLANK(#REF!)</f>
        <v>0</v>
      </c>
      <c r="S207" s="6" t="b">
        <f t="shared" si="26"/>
        <v>0</v>
      </c>
    </row>
    <row r="208" spans="1:19" ht="14.45" customHeight="1" x14ac:dyDescent="0.25">
      <c r="A208" t="s">
        <v>298</v>
      </c>
      <c r="B208" s="18" t="s">
        <v>785</v>
      </c>
      <c r="C208" s="18" t="s">
        <v>1233</v>
      </c>
      <c r="D208" s="29">
        <v>44064.208009259259</v>
      </c>
      <c r="E208" s="96">
        <f t="shared" si="27"/>
        <v>44064</v>
      </c>
      <c r="F208" s="18" t="s">
        <v>1721</v>
      </c>
      <c r="G208" s="7" t="s">
        <v>4</v>
      </c>
      <c r="H208" s="18" t="s">
        <v>2209</v>
      </c>
      <c r="I208" s="18" t="s">
        <v>2775</v>
      </c>
      <c r="J208" s="18" t="s">
        <v>2565</v>
      </c>
      <c r="K208" s="6" t="str">
        <f t="shared" si="21"/>
        <v>No</v>
      </c>
      <c r="L208" s="6" t="str">
        <f t="shared" si="22"/>
        <v>Yes</v>
      </c>
      <c r="M208" s="6" t="str">
        <f t="shared" si="23"/>
        <v>Yes</v>
      </c>
      <c r="N208" s="6" t="str">
        <f t="shared" si="24"/>
        <v>Yes</v>
      </c>
      <c r="O208" s="23" t="str">
        <f t="shared" si="25"/>
        <v>habitasse</v>
      </c>
      <c r="P208" s="6" t="b">
        <f>COUNTIF('Seat deployment CHG TKTs'!$B208:$B3440,I208)&gt;0</f>
        <v>0</v>
      </c>
      <c r="Q208" s="6" t="str">
        <f>IFERROR(INDEX('Seat deployment CHG TKTs'!$A$2:$A$3440,MATCH(I208,'Seat deployment CHG TKTs'!$B$2:$B$3440,0)),"No CHG TKT")</f>
        <v>No CHG TKT</v>
      </c>
      <c r="R208" s="6" t="b">
        <f>ISBLANK(#REF!)</f>
        <v>0</v>
      </c>
      <c r="S208" s="6" t="b">
        <f t="shared" si="26"/>
        <v>0</v>
      </c>
    </row>
    <row r="209" spans="1:19" ht="14.45" customHeight="1" x14ac:dyDescent="0.25">
      <c r="A209" t="s">
        <v>460</v>
      </c>
      <c r="B209" s="18" t="s">
        <v>935</v>
      </c>
      <c r="C209" s="18" t="s">
        <v>1397</v>
      </c>
      <c r="D209" s="29">
        <v>44065.326516203706</v>
      </c>
      <c r="E209" s="96">
        <f t="shared" si="27"/>
        <v>44065</v>
      </c>
      <c r="F209" s="18" t="s">
        <v>1885</v>
      </c>
      <c r="G209" s="90" t="s">
        <v>2131</v>
      </c>
      <c r="H209" s="18" t="s">
        <v>1634</v>
      </c>
      <c r="I209" s="18" t="s">
        <v>3005</v>
      </c>
      <c r="J209" s="18" t="s">
        <v>2568</v>
      </c>
      <c r="K209" s="6" t="str">
        <f t="shared" si="21"/>
        <v>No</v>
      </c>
      <c r="L209" s="6" t="str">
        <f t="shared" si="22"/>
        <v>Yes</v>
      </c>
      <c r="M209" s="6" t="str">
        <f t="shared" si="23"/>
        <v>Yes</v>
      </c>
      <c r="N209" s="6" t="str">
        <f t="shared" si="24"/>
        <v>Yes</v>
      </c>
      <c r="O209" s="23" t="str">
        <f t="shared" si="25"/>
        <v>habitasse</v>
      </c>
      <c r="P209" s="6" t="b">
        <f>COUNTIF('Seat deployment CHG TKTs'!$B209:$B3440,I209)&gt;0</f>
        <v>0</v>
      </c>
      <c r="Q209" s="6" t="str">
        <f>IFERROR(INDEX('Seat deployment CHG TKTs'!$A$2:$A$3440,MATCH(I209,'Seat deployment CHG TKTs'!$B$2:$B$3440,0)),"No CHG TKT")</f>
        <v>No CHG TKT</v>
      </c>
      <c r="R209" s="6" t="b">
        <f>ISBLANK(#REF!)</f>
        <v>0</v>
      </c>
      <c r="S209" s="6" t="b">
        <f t="shared" si="26"/>
        <v>0</v>
      </c>
    </row>
    <row r="210" spans="1:19" ht="14.45" customHeight="1" x14ac:dyDescent="0.25">
      <c r="A210" t="s">
        <v>528</v>
      </c>
      <c r="B210" s="18" t="s">
        <v>992</v>
      </c>
      <c r="C210" s="18" t="s">
        <v>1463</v>
      </c>
      <c r="D210" s="29">
        <v>44065.466898148145</v>
      </c>
      <c r="E210" s="96">
        <f t="shared" si="27"/>
        <v>44065</v>
      </c>
      <c r="F210" s="18" t="s">
        <v>1953</v>
      </c>
      <c r="G210" s="90" t="s">
        <v>2131</v>
      </c>
      <c r="H210" s="18" t="s">
        <v>2404</v>
      </c>
      <c r="I210" s="18" t="s">
        <v>2646</v>
      </c>
      <c r="J210" s="18" t="s">
        <v>2568</v>
      </c>
      <c r="K210" s="6" t="str">
        <f t="shared" si="21"/>
        <v>No</v>
      </c>
      <c r="L210" s="6" t="str">
        <f t="shared" si="22"/>
        <v>Yes</v>
      </c>
      <c r="M210" s="6" t="str">
        <f t="shared" si="23"/>
        <v>Yes</v>
      </c>
      <c r="N210" s="6" t="str">
        <f t="shared" si="24"/>
        <v>Yes</v>
      </c>
      <c r="O210" s="23" t="str">
        <f t="shared" si="25"/>
        <v>habitasse</v>
      </c>
      <c r="P210" s="6" t="b">
        <f>COUNTIF('Seat deployment CHG TKTs'!$B210:$B3440,I210)&gt;0</f>
        <v>0</v>
      </c>
      <c r="Q210" s="6" t="str">
        <f>IFERROR(INDEX('Seat deployment CHG TKTs'!$A$2:$A$3440,MATCH(I210,'Seat deployment CHG TKTs'!$B$2:$B$3440,0)),"No CHG TKT")</f>
        <v>No CHG TKT</v>
      </c>
      <c r="R210" s="6" t="b">
        <f>ISBLANK(#REF!)</f>
        <v>0</v>
      </c>
      <c r="S210" s="6" t="b">
        <f t="shared" si="26"/>
        <v>0</v>
      </c>
    </row>
    <row r="211" spans="1:19" ht="14.45" customHeight="1" x14ac:dyDescent="0.25">
      <c r="A211" t="s">
        <v>305</v>
      </c>
      <c r="B211" s="18" t="s">
        <v>952</v>
      </c>
      <c r="C211" s="18" t="s">
        <v>1240</v>
      </c>
      <c r="D211" s="29">
        <v>44065.813888888886</v>
      </c>
      <c r="E211" s="96">
        <f t="shared" si="27"/>
        <v>44065</v>
      </c>
      <c r="F211" s="18" t="s">
        <v>1728</v>
      </c>
      <c r="G211" s="7" t="s">
        <v>4</v>
      </c>
      <c r="H211" s="18" t="s">
        <v>2215</v>
      </c>
      <c r="I211" s="18" t="s">
        <v>2587</v>
      </c>
      <c r="J211" s="18" t="s">
        <v>2566</v>
      </c>
      <c r="K211" s="6" t="str">
        <f t="shared" si="21"/>
        <v>No</v>
      </c>
      <c r="L211" s="6" t="str">
        <f t="shared" si="22"/>
        <v>Yes</v>
      </c>
      <c r="M211" s="6" t="str">
        <f t="shared" si="23"/>
        <v>Yes</v>
      </c>
      <c r="N211" s="6" t="str">
        <f t="shared" si="24"/>
        <v>Yes</v>
      </c>
      <c r="O211" s="23" t="str">
        <f t="shared" si="25"/>
        <v>habitasse</v>
      </c>
      <c r="P211" s="6" t="b">
        <f>COUNTIF('Seat deployment CHG TKTs'!$B211:$B3440,I211)&gt;0</f>
        <v>1</v>
      </c>
      <c r="Q211" s="6" t="str">
        <f>IFERROR(INDEX('Seat deployment CHG TKTs'!$A$2:$A$3440,MATCH(I211,'Seat deployment CHG TKTs'!$B$2:$B$3440,0)),"No CHG TKT")</f>
        <v>CHG0005050</v>
      </c>
      <c r="R211" s="6" t="b">
        <f>ISBLANK(#REF!)</f>
        <v>0</v>
      </c>
      <c r="S211" s="6" t="b">
        <f t="shared" si="26"/>
        <v>0</v>
      </c>
    </row>
    <row r="212" spans="1:19" ht="14.45" customHeight="1" x14ac:dyDescent="0.25">
      <c r="A212" t="s">
        <v>566</v>
      </c>
      <c r="B212" s="18" t="s">
        <v>1023</v>
      </c>
      <c r="C212" s="18" t="s">
        <v>1501</v>
      </c>
      <c r="D212" s="29">
        <v>44067.226747685185</v>
      </c>
      <c r="E212" s="96">
        <f t="shared" si="27"/>
        <v>44067</v>
      </c>
      <c r="F212" s="18" t="s">
        <v>1990</v>
      </c>
      <c r="G212" s="90" t="s">
        <v>2132</v>
      </c>
      <c r="H212" s="18" t="s">
        <v>2434</v>
      </c>
      <c r="I212" s="18" t="s">
        <v>2591</v>
      </c>
      <c r="J212" s="18" t="s">
        <v>2569</v>
      </c>
      <c r="K212" s="6" t="str">
        <f t="shared" si="21"/>
        <v>No</v>
      </c>
      <c r="L212" s="6" t="str">
        <f t="shared" si="22"/>
        <v>Yes</v>
      </c>
      <c r="M212" s="6" t="str">
        <f t="shared" si="23"/>
        <v>Yes</v>
      </c>
      <c r="N212" s="6" t="str">
        <f t="shared" si="24"/>
        <v>Yes</v>
      </c>
      <c r="O212" s="23" t="str">
        <f t="shared" si="25"/>
        <v>habitasse</v>
      </c>
      <c r="P212" s="6" t="b">
        <f>COUNTIF('Seat deployment CHG TKTs'!$B212:$B3440,I212)&gt;0</f>
        <v>0</v>
      </c>
      <c r="Q212" s="6" t="str">
        <f>IFERROR(INDEX('Seat deployment CHG TKTs'!$A$2:$A$3440,MATCH(I212,'Seat deployment CHG TKTs'!$B$2:$B$3440,0)),"No CHG TKT")</f>
        <v>CHG0001218</v>
      </c>
      <c r="R212" s="6" t="b">
        <f>ISBLANK(#REF!)</f>
        <v>0</v>
      </c>
      <c r="S212" s="6" t="b">
        <f t="shared" si="26"/>
        <v>0</v>
      </c>
    </row>
    <row r="213" spans="1:19" ht="14.45" customHeight="1" x14ac:dyDescent="0.25">
      <c r="A213" t="s">
        <v>373</v>
      </c>
      <c r="B213" s="18" t="s">
        <v>850</v>
      </c>
      <c r="C213" s="18" t="s">
        <v>1309</v>
      </c>
      <c r="D213" s="29">
        <v>44067.781493055554</v>
      </c>
      <c r="E213" s="96">
        <f t="shared" si="27"/>
        <v>44067</v>
      </c>
      <c r="F213" s="18" t="s">
        <v>1797</v>
      </c>
      <c r="G213" s="90" t="s">
        <v>5</v>
      </c>
      <c r="H213" s="18" t="s">
        <v>2273</v>
      </c>
      <c r="I213" s="18" t="s">
        <v>2678</v>
      </c>
      <c r="J213" s="18" t="s">
        <v>2566</v>
      </c>
      <c r="K213" s="6" t="str">
        <f t="shared" si="21"/>
        <v>No</v>
      </c>
      <c r="L213" s="6" t="str">
        <f t="shared" si="22"/>
        <v>Yes</v>
      </c>
      <c r="M213" s="6" t="str">
        <f t="shared" si="23"/>
        <v>Yes</v>
      </c>
      <c r="N213" s="6" t="str">
        <f t="shared" si="24"/>
        <v>Yes</v>
      </c>
      <c r="O213" s="23" t="str">
        <f t="shared" si="25"/>
        <v>habitasse</v>
      </c>
      <c r="P213" s="6" t="b">
        <f>COUNTIF('Seat deployment CHG TKTs'!$B213:$B3440,I213)&gt;0</f>
        <v>0</v>
      </c>
      <c r="Q213" s="6" t="str">
        <f>IFERROR(INDEX('Seat deployment CHG TKTs'!$A$2:$A$3440,MATCH(I213,'Seat deployment CHG TKTs'!$B$2:$B$3440,0)),"No CHG TKT")</f>
        <v>No CHG TKT</v>
      </c>
      <c r="R213" s="6" t="b">
        <f>ISBLANK(#REF!)</f>
        <v>0</v>
      </c>
      <c r="S213" s="6" t="b">
        <f t="shared" si="26"/>
        <v>0</v>
      </c>
    </row>
    <row r="214" spans="1:19" ht="14.45" customHeight="1" x14ac:dyDescent="0.25">
      <c r="A214" t="s">
        <v>382</v>
      </c>
      <c r="B214" s="18" t="s">
        <v>858</v>
      </c>
      <c r="C214" s="18" t="s">
        <v>1318</v>
      </c>
      <c r="D214" s="29">
        <v>44068.163807870369</v>
      </c>
      <c r="E214" s="96">
        <f t="shared" si="27"/>
        <v>44068</v>
      </c>
      <c r="F214" s="18" t="s">
        <v>1806</v>
      </c>
      <c r="G214" s="90" t="s">
        <v>5</v>
      </c>
      <c r="H214" s="18" t="s">
        <v>1634</v>
      </c>
      <c r="I214" s="18" t="s">
        <v>2848</v>
      </c>
      <c r="J214" s="18" t="s">
        <v>2567</v>
      </c>
      <c r="K214" s="6" t="str">
        <f t="shared" si="21"/>
        <v>Yes</v>
      </c>
      <c r="L214" s="6" t="str">
        <f t="shared" si="22"/>
        <v>Yes</v>
      </c>
      <c r="M214" s="6" t="str">
        <f t="shared" si="23"/>
        <v>Yes</v>
      </c>
      <c r="N214" s="6" t="str">
        <f t="shared" si="24"/>
        <v>Yes</v>
      </c>
      <c r="O214" s="23" t="str">
        <f t="shared" si="25"/>
        <v>habitasse</v>
      </c>
      <c r="P214" s="6" t="b">
        <f>COUNTIF('Seat deployment CHG TKTs'!$B214:$B3440,I214)&gt;0</f>
        <v>0</v>
      </c>
      <c r="Q214" s="6" t="str">
        <f>IFERROR(INDEX('Seat deployment CHG TKTs'!$A$2:$A$3440,MATCH(I214,'Seat deployment CHG TKTs'!$B$2:$B$3440,0)),"No CHG TKT")</f>
        <v>No CHG TKT</v>
      </c>
      <c r="R214" s="6" t="b">
        <f>ISBLANK(#REF!)</f>
        <v>0</v>
      </c>
      <c r="S214" s="6" t="b">
        <f t="shared" si="26"/>
        <v>0</v>
      </c>
    </row>
    <row r="215" spans="1:19" ht="14.45" customHeight="1" x14ac:dyDescent="0.25">
      <c r="A215" t="s">
        <v>490</v>
      </c>
      <c r="B215" s="18" t="s">
        <v>958</v>
      </c>
      <c r="C215" s="18" t="s">
        <v>1426</v>
      </c>
      <c r="D215" s="29">
        <v>44068.465856481482</v>
      </c>
      <c r="E215" s="96">
        <f t="shared" si="27"/>
        <v>44068</v>
      </c>
      <c r="F215" s="18" t="s">
        <v>1915</v>
      </c>
      <c r="G215" s="90" t="s">
        <v>2131</v>
      </c>
      <c r="H215" s="18" t="s">
        <v>2370</v>
      </c>
      <c r="I215" s="18" t="s">
        <v>2904</v>
      </c>
      <c r="J215" s="18" t="s">
        <v>2568</v>
      </c>
      <c r="K215" s="6" t="str">
        <f t="shared" si="21"/>
        <v>No</v>
      </c>
      <c r="L215" s="6" t="str">
        <f t="shared" si="22"/>
        <v>Yes</v>
      </c>
      <c r="M215" s="6" t="str">
        <f t="shared" si="23"/>
        <v>Yes</v>
      </c>
      <c r="N215" s="6" t="str">
        <f t="shared" si="24"/>
        <v>Yes</v>
      </c>
      <c r="O215" s="23" t="str">
        <f t="shared" si="25"/>
        <v>habitasse</v>
      </c>
      <c r="P215" s="6" t="b">
        <f>COUNTIF('Seat deployment CHG TKTs'!$B215:$B3440,I215)&gt;0</f>
        <v>0</v>
      </c>
      <c r="Q215" s="6" t="str">
        <f>IFERROR(INDEX('Seat deployment CHG TKTs'!$A$2:$A$3440,MATCH(I215,'Seat deployment CHG TKTs'!$B$2:$B$3440,0)),"No CHG TKT")</f>
        <v>No CHG TKT</v>
      </c>
      <c r="R215" s="6" t="b">
        <f>ISBLANK(#REF!)</f>
        <v>0</v>
      </c>
      <c r="S215" s="6" t="b">
        <f t="shared" si="26"/>
        <v>0</v>
      </c>
    </row>
    <row r="216" spans="1:19" ht="14.45" customHeight="1" x14ac:dyDescent="0.25">
      <c r="A216" t="s">
        <v>292</v>
      </c>
      <c r="B216" s="18" t="s">
        <v>779</v>
      </c>
      <c r="C216" s="18" t="s">
        <v>1227</v>
      </c>
      <c r="D216" s="29">
        <v>44069.941562499997</v>
      </c>
      <c r="E216" s="96">
        <f t="shared" si="27"/>
        <v>44069</v>
      </c>
      <c r="F216" s="18" t="s">
        <v>1715</v>
      </c>
      <c r="G216" s="7" t="s">
        <v>4</v>
      </c>
      <c r="H216" s="18" t="s">
        <v>2203</v>
      </c>
      <c r="I216" s="18" t="s">
        <v>2849</v>
      </c>
      <c r="J216" s="18" t="s">
        <v>2565</v>
      </c>
      <c r="K216" s="6" t="str">
        <f t="shared" si="21"/>
        <v>No</v>
      </c>
      <c r="L216" s="6" t="str">
        <f t="shared" si="22"/>
        <v>Yes</v>
      </c>
      <c r="M216" s="6" t="str">
        <f t="shared" si="23"/>
        <v>Yes</v>
      </c>
      <c r="N216" s="6" t="str">
        <f t="shared" si="24"/>
        <v>Yes</v>
      </c>
      <c r="O216" s="23" t="str">
        <f t="shared" si="25"/>
        <v>habitasse</v>
      </c>
      <c r="P216" s="6" t="b">
        <f>COUNTIF('Seat deployment CHG TKTs'!$B216:$B3440,I216)&gt;0</f>
        <v>0</v>
      </c>
      <c r="Q216" s="6" t="str">
        <f>IFERROR(INDEX('Seat deployment CHG TKTs'!$A$2:$A$3440,MATCH(I216,'Seat deployment CHG TKTs'!$B$2:$B$3440,0)),"No CHG TKT")</f>
        <v>No CHG TKT</v>
      </c>
      <c r="R216" s="6" t="b">
        <f>ISBLANK(#REF!)</f>
        <v>0</v>
      </c>
      <c r="S216" s="6" t="b">
        <f t="shared" si="26"/>
        <v>0</v>
      </c>
    </row>
    <row r="217" spans="1:19" ht="14.45" customHeight="1" x14ac:dyDescent="0.25">
      <c r="A217" t="s">
        <v>441</v>
      </c>
      <c r="B217" s="18" t="s">
        <v>918</v>
      </c>
      <c r="C217" s="18" t="s">
        <v>1378</v>
      </c>
      <c r="D217" s="29">
        <v>44070.967291666668</v>
      </c>
      <c r="E217" s="96">
        <f t="shared" si="27"/>
        <v>44070</v>
      </c>
      <c r="F217" s="18" t="s">
        <v>1866</v>
      </c>
      <c r="G217" s="90" t="s">
        <v>5</v>
      </c>
      <c r="H217" s="18" t="s">
        <v>2328</v>
      </c>
      <c r="I217" s="18" t="s">
        <v>2759</v>
      </c>
      <c r="J217" s="18" t="s">
        <v>2567</v>
      </c>
      <c r="K217" s="6" t="str">
        <f t="shared" si="21"/>
        <v>No</v>
      </c>
      <c r="L217" s="6" t="str">
        <f t="shared" si="22"/>
        <v>Yes</v>
      </c>
      <c r="M217" s="6" t="str">
        <f t="shared" si="23"/>
        <v>Yes</v>
      </c>
      <c r="N217" s="6" t="str">
        <f t="shared" si="24"/>
        <v>Yes</v>
      </c>
      <c r="O217" s="23" t="str">
        <f t="shared" si="25"/>
        <v>tempus</v>
      </c>
      <c r="P217" s="6" t="b">
        <f>COUNTIF('Seat deployment CHG TKTs'!$B217:$B3440,I217)&gt;0</f>
        <v>0</v>
      </c>
      <c r="Q217" s="6" t="str">
        <f>IFERROR(INDEX('Seat deployment CHG TKTs'!$A$2:$A$3440,MATCH(I217,'Seat deployment CHG TKTs'!$B$2:$B$3440,0)),"No CHG TKT")</f>
        <v>No CHG TKT</v>
      </c>
      <c r="R217" s="6" t="b">
        <f>ISBLANK(#REF!)</f>
        <v>0</v>
      </c>
      <c r="S217" s="6" t="b">
        <f t="shared" si="26"/>
        <v>0</v>
      </c>
    </row>
    <row r="218" spans="1:19" ht="14.45" customHeight="1" x14ac:dyDescent="0.25">
      <c r="A218" t="s">
        <v>672</v>
      </c>
      <c r="B218" s="18" t="s">
        <v>1116</v>
      </c>
      <c r="C218" s="18" t="s">
        <v>1601</v>
      </c>
      <c r="D218" s="29">
        <v>44071.316168981481</v>
      </c>
      <c r="E218" s="96">
        <f t="shared" si="27"/>
        <v>44071</v>
      </c>
      <c r="F218" s="18" t="s">
        <v>2096</v>
      </c>
      <c r="G218" s="90" t="s">
        <v>2132</v>
      </c>
      <c r="H218" s="18" t="s">
        <v>2531</v>
      </c>
      <c r="I218" s="18" t="s">
        <v>2682</v>
      </c>
      <c r="J218" s="18" t="s">
        <v>2571</v>
      </c>
      <c r="K218" s="6" t="str">
        <f t="shared" si="21"/>
        <v>No</v>
      </c>
      <c r="L218" s="6" t="str">
        <f t="shared" si="22"/>
        <v>Yes</v>
      </c>
      <c r="M218" s="6" t="str">
        <f t="shared" si="23"/>
        <v>Yes</v>
      </c>
      <c r="N218" s="6" t="str">
        <f t="shared" si="24"/>
        <v>Yes</v>
      </c>
      <c r="O218" s="23" t="str">
        <f t="shared" si="25"/>
        <v>congue</v>
      </c>
      <c r="P218" s="6" t="b">
        <f>COUNTIF('Seat deployment CHG TKTs'!$B218:$B3440,I218)&gt;0</f>
        <v>0</v>
      </c>
      <c r="Q218" s="6" t="str">
        <f>IFERROR(INDEX('Seat deployment CHG TKTs'!$A$2:$A$3440,MATCH(I218,'Seat deployment CHG TKTs'!$B$2:$B$3440,0)),"No CHG TKT")</f>
        <v>No CHG TKT</v>
      </c>
      <c r="R218" s="6" t="b">
        <f>ISBLANK(#REF!)</f>
        <v>0</v>
      </c>
      <c r="S218" s="6" t="b">
        <f t="shared" si="26"/>
        <v>0</v>
      </c>
    </row>
    <row r="219" spans="1:19" ht="14.45" customHeight="1" x14ac:dyDescent="0.25">
      <c r="A219" t="s">
        <v>457</v>
      </c>
      <c r="B219" s="18" t="s">
        <v>932</v>
      </c>
      <c r="C219" s="18" t="s">
        <v>1394</v>
      </c>
      <c r="D219" s="29">
        <v>44072.18072916667</v>
      </c>
      <c r="E219" s="96">
        <f t="shared" si="27"/>
        <v>44072</v>
      </c>
      <c r="F219" s="18" t="s">
        <v>1882</v>
      </c>
      <c r="G219" s="90" t="s">
        <v>2131</v>
      </c>
      <c r="H219" s="18" t="s">
        <v>1634</v>
      </c>
      <c r="I219" s="18" t="s">
        <v>2707</v>
      </c>
      <c r="J219" s="18" t="s">
        <v>2568</v>
      </c>
      <c r="K219" s="6" t="str">
        <f t="shared" si="21"/>
        <v>No</v>
      </c>
      <c r="L219" s="6" t="str">
        <f t="shared" si="22"/>
        <v>Yes</v>
      </c>
      <c r="M219" s="6" t="str">
        <f t="shared" si="23"/>
        <v>Yes</v>
      </c>
      <c r="N219" s="6" t="str">
        <f t="shared" si="24"/>
        <v>Yes</v>
      </c>
      <c r="O219" s="23" t="str">
        <f t="shared" si="25"/>
        <v>habitasse</v>
      </c>
      <c r="P219" s="6" t="b">
        <f>COUNTIF('Seat deployment CHG TKTs'!$B219:$B3440,I219)&gt;0</f>
        <v>0</v>
      </c>
      <c r="Q219" s="6" t="str">
        <f>IFERROR(INDEX('Seat deployment CHG TKTs'!$A$2:$A$3440,MATCH(I219,'Seat deployment CHG TKTs'!$B$2:$B$3440,0)),"No CHG TKT")</f>
        <v>No CHG TKT</v>
      </c>
      <c r="R219" s="6" t="b">
        <f>ISBLANK(#REF!)</f>
        <v>0</v>
      </c>
      <c r="S219" s="6" t="b">
        <f t="shared" si="26"/>
        <v>0</v>
      </c>
    </row>
    <row r="220" spans="1:19" ht="14.45" customHeight="1" x14ac:dyDescent="0.25">
      <c r="A220" t="s">
        <v>694</v>
      </c>
      <c r="B220" s="18" t="s">
        <v>1134</v>
      </c>
      <c r="C220" s="18" t="s">
        <v>1623</v>
      </c>
      <c r="D220" s="29">
        <v>44072.264699074076</v>
      </c>
      <c r="E220" s="96">
        <f t="shared" si="27"/>
        <v>44072</v>
      </c>
      <c r="F220" s="18" t="s">
        <v>2118</v>
      </c>
      <c r="G220" s="90" t="s">
        <v>2132</v>
      </c>
      <c r="H220" s="18" t="s">
        <v>2551</v>
      </c>
      <c r="I220" s="18" t="s">
        <v>2856</v>
      </c>
      <c r="J220" s="18" t="s">
        <v>2571</v>
      </c>
      <c r="K220" s="6" t="str">
        <f t="shared" si="21"/>
        <v>No</v>
      </c>
      <c r="L220" s="6" t="str">
        <f t="shared" si="22"/>
        <v>Yes</v>
      </c>
      <c r="M220" s="6" t="str">
        <f t="shared" si="23"/>
        <v>Yes</v>
      </c>
      <c r="N220" s="6" t="str">
        <f t="shared" si="24"/>
        <v>Yes</v>
      </c>
      <c r="O220" s="23" t="str">
        <f t="shared" si="25"/>
        <v>congue</v>
      </c>
      <c r="P220" s="6" t="b">
        <f>COUNTIF('Seat deployment CHG TKTs'!$B220:$B3440,I220)&gt;0</f>
        <v>0</v>
      </c>
      <c r="Q220" s="6" t="str">
        <f>IFERROR(INDEX('Seat deployment CHG TKTs'!$A$2:$A$3440,MATCH(I220,'Seat deployment CHG TKTs'!$B$2:$B$3440,0)),"No CHG TKT")</f>
        <v>No CHG TKT</v>
      </c>
      <c r="R220" s="6" t="b">
        <f>ISBLANK(#REF!)</f>
        <v>0</v>
      </c>
      <c r="S220" s="6" t="b">
        <f t="shared" si="26"/>
        <v>0</v>
      </c>
    </row>
    <row r="221" spans="1:19" ht="14.45" customHeight="1" x14ac:dyDescent="0.25">
      <c r="A221" t="s">
        <v>312</v>
      </c>
      <c r="B221" s="18" t="s">
        <v>796</v>
      </c>
      <c r="C221" s="18" t="s">
        <v>1247</v>
      </c>
      <c r="D221" s="29">
        <v>44073.09269675926</v>
      </c>
      <c r="E221" s="96">
        <f t="shared" si="27"/>
        <v>44073</v>
      </c>
      <c r="F221" s="18" t="s">
        <v>1735</v>
      </c>
      <c r="G221" s="7" t="s">
        <v>4</v>
      </c>
      <c r="H221" s="18" t="s">
        <v>1634</v>
      </c>
      <c r="I221" s="18" t="s">
        <v>2767</v>
      </c>
      <c r="J221" s="18" t="s">
        <v>2566</v>
      </c>
      <c r="K221" s="6" t="str">
        <f t="shared" si="21"/>
        <v>No</v>
      </c>
      <c r="L221" s="6" t="str">
        <f t="shared" si="22"/>
        <v>Yes</v>
      </c>
      <c r="M221" s="6" t="str">
        <f t="shared" si="23"/>
        <v>Yes</v>
      </c>
      <c r="N221" s="6" t="str">
        <f t="shared" si="24"/>
        <v>Yes</v>
      </c>
      <c r="O221" s="23" t="str">
        <f t="shared" si="25"/>
        <v>habitasse</v>
      </c>
      <c r="P221" s="6" t="b">
        <f>COUNTIF('Seat deployment CHG TKTs'!$B221:$B3440,I221)&gt;0</f>
        <v>0</v>
      </c>
      <c r="Q221" s="6" t="str">
        <f>IFERROR(INDEX('Seat deployment CHG TKTs'!$A$2:$A$3440,MATCH(I221,'Seat deployment CHG TKTs'!$B$2:$B$3440,0)),"No CHG TKT")</f>
        <v>No CHG TKT</v>
      </c>
      <c r="R221" s="6" t="b">
        <f>ISBLANK(#REF!)</f>
        <v>0</v>
      </c>
      <c r="S221" s="6" t="b">
        <f t="shared" si="26"/>
        <v>0</v>
      </c>
    </row>
    <row r="222" spans="1:19" ht="14.45" customHeight="1" x14ac:dyDescent="0.25">
      <c r="A222" t="s">
        <v>391</v>
      </c>
      <c r="B222" s="18" t="s">
        <v>868</v>
      </c>
      <c r="C222" s="18" t="s">
        <v>1327</v>
      </c>
      <c r="D222" s="29">
        <v>44075.787858796299</v>
      </c>
      <c r="E222" s="96">
        <f t="shared" si="27"/>
        <v>44075</v>
      </c>
      <c r="F222" s="18" t="s">
        <v>1816</v>
      </c>
      <c r="G222" s="90" t="s">
        <v>5</v>
      </c>
      <c r="H222" s="18" t="s">
        <v>2286</v>
      </c>
      <c r="I222" s="18" t="s">
        <v>2728</v>
      </c>
      <c r="J222" s="18" t="s">
        <v>2567</v>
      </c>
      <c r="K222" s="6" t="str">
        <f t="shared" si="21"/>
        <v>No</v>
      </c>
      <c r="L222" s="6" t="str">
        <f t="shared" si="22"/>
        <v>No</v>
      </c>
      <c r="M222" s="6" t="str">
        <f t="shared" si="23"/>
        <v>No</v>
      </c>
      <c r="N222" s="6" t="str">
        <f t="shared" si="24"/>
        <v>Yes</v>
      </c>
      <c r="O222" s="23" t="str">
        <f t="shared" si="25"/>
        <v>habitasse</v>
      </c>
      <c r="P222" s="6" t="b">
        <f>COUNTIF('Seat deployment CHG TKTs'!$B222:$B3440,I222)&gt;0</f>
        <v>0</v>
      </c>
      <c r="Q222" s="6" t="str">
        <f>IFERROR(INDEX('Seat deployment CHG TKTs'!$A$2:$A$3440,MATCH(I222,'Seat deployment CHG TKTs'!$B$2:$B$3440,0)),"No CHG TKT")</f>
        <v>No CHG TKT</v>
      </c>
      <c r="R222" s="6" t="b">
        <f>ISBLANK(#REF!)</f>
        <v>0</v>
      </c>
      <c r="S222" s="6" t="b">
        <f t="shared" si="26"/>
        <v>0</v>
      </c>
    </row>
    <row r="223" spans="1:19" ht="14.45" customHeight="1" x14ac:dyDescent="0.25">
      <c r="A223" t="s">
        <v>366</v>
      </c>
      <c r="B223" s="18" t="s">
        <v>845</v>
      </c>
      <c r="C223" s="18" t="s">
        <v>1302</v>
      </c>
      <c r="D223" s="29">
        <v>44076.404050925928</v>
      </c>
      <c r="E223" s="96">
        <f t="shared" si="27"/>
        <v>44076</v>
      </c>
      <c r="F223" s="18" t="s">
        <v>1790</v>
      </c>
      <c r="G223" s="7" t="s">
        <v>4</v>
      </c>
      <c r="H223" s="18" t="s">
        <v>2266</v>
      </c>
      <c r="I223" s="18" t="s">
        <v>2620</v>
      </c>
      <c r="J223" s="18" t="s">
        <v>2566</v>
      </c>
      <c r="K223" s="6" t="str">
        <f t="shared" si="21"/>
        <v>No</v>
      </c>
      <c r="L223" s="6" t="str">
        <f t="shared" si="22"/>
        <v>Yes</v>
      </c>
      <c r="M223" s="6" t="str">
        <f t="shared" si="23"/>
        <v>Yes</v>
      </c>
      <c r="N223" s="6" t="str">
        <f t="shared" si="24"/>
        <v>Yes</v>
      </c>
      <c r="O223" s="23" t="str">
        <f t="shared" si="25"/>
        <v>congue</v>
      </c>
      <c r="P223" s="6" t="b">
        <f>COUNTIF('Seat deployment CHG TKTs'!$B223:$B3440,I223)&gt;0</f>
        <v>0</v>
      </c>
      <c r="Q223" s="6" t="str">
        <f>IFERROR(INDEX('Seat deployment CHG TKTs'!$A$2:$A$3440,MATCH(I223,'Seat deployment CHG TKTs'!$B$2:$B$3440,0)),"No CHG TKT")</f>
        <v>No CHG TKT</v>
      </c>
      <c r="R223" s="6" t="b">
        <f>ISBLANK(#REF!)</f>
        <v>0</v>
      </c>
      <c r="S223" s="6" t="b">
        <f t="shared" si="26"/>
        <v>0</v>
      </c>
    </row>
    <row r="224" spans="1:19" ht="14.45" customHeight="1" x14ac:dyDescent="0.25">
      <c r="A224" t="s">
        <v>576</v>
      </c>
      <c r="B224" s="18" t="s">
        <v>1033</v>
      </c>
      <c r="C224" s="18" t="s">
        <v>1511</v>
      </c>
      <c r="D224" s="29">
        <v>44077.632847222223</v>
      </c>
      <c r="E224" s="96">
        <f t="shared" si="27"/>
        <v>44077</v>
      </c>
      <c r="F224" s="18" t="s">
        <v>2000</v>
      </c>
      <c r="G224" s="90" t="s">
        <v>2132</v>
      </c>
      <c r="H224" s="18" t="s">
        <v>2444</v>
      </c>
      <c r="I224" s="18" t="s">
        <v>2692</v>
      </c>
      <c r="J224" s="18" t="s">
        <v>2569</v>
      </c>
      <c r="K224" s="6" t="str">
        <f t="shared" si="21"/>
        <v>No</v>
      </c>
      <c r="L224" s="6" t="str">
        <f t="shared" si="22"/>
        <v>Yes</v>
      </c>
      <c r="M224" s="6" t="str">
        <f t="shared" si="23"/>
        <v>Yes</v>
      </c>
      <c r="N224" s="6" t="str">
        <f t="shared" si="24"/>
        <v>Yes</v>
      </c>
      <c r="O224" s="23" t="str">
        <f t="shared" si="25"/>
        <v>habitasse</v>
      </c>
      <c r="P224" s="6" t="b">
        <f>COUNTIF('Seat deployment CHG TKTs'!$B224:$B3440,I224)&gt;0</f>
        <v>0</v>
      </c>
      <c r="Q224" s="6" t="str">
        <f>IFERROR(INDEX('Seat deployment CHG TKTs'!$A$2:$A$3440,MATCH(I224,'Seat deployment CHG TKTs'!$B$2:$B$3440,0)),"No CHG TKT")</f>
        <v>No CHG TKT</v>
      </c>
      <c r="R224" s="6" t="b">
        <f>ISBLANK(#REF!)</f>
        <v>0</v>
      </c>
      <c r="S224" s="6" t="b">
        <f t="shared" si="26"/>
        <v>0</v>
      </c>
    </row>
    <row r="225" spans="1:19" ht="14.45" customHeight="1" x14ac:dyDescent="0.25">
      <c r="A225" t="s">
        <v>309</v>
      </c>
      <c r="B225" s="18" t="s">
        <v>794</v>
      </c>
      <c r="C225" s="18" t="s">
        <v>1244</v>
      </c>
      <c r="D225" s="29">
        <v>44077.647430555553</v>
      </c>
      <c r="E225" s="96">
        <f t="shared" si="27"/>
        <v>44077</v>
      </c>
      <c r="F225" s="18" t="s">
        <v>1732</v>
      </c>
      <c r="G225" s="7" t="s">
        <v>4</v>
      </c>
      <c r="H225" s="18" t="s">
        <v>2219</v>
      </c>
      <c r="I225" s="18" t="s">
        <v>2722</v>
      </c>
      <c r="J225" s="18" t="s">
        <v>2566</v>
      </c>
      <c r="K225" s="6" t="str">
        <f t="shared" si="21"/>
        <v>No</v>
      </c>
      <c r="L225" s="6" t="str">
        <f t="shared" si="22"/>
        <v>Yes</v>
      </c>
      <c r="M225" s="6" t="str">
        <f t="shared" si="23"/>
        <v>Yes</v>
      </c>
      <c r="N225" s="6" t="str">
        <f t="shared" si="24"/>
        <v>Yes</v>
      </c>
      <c r="O225" s="23" t="str">
        <f t="shared" si="25"/>
        <v>habitasse</v>
      </c>
      <c r="P225" s="6" t="b">
        <f>COUNTIF('Seat deployment CHG TKTs'!$B225:$B3440,I225)&gt;0</f>
        <v>0</v>
      </c>
      <c r="Q225" s="6" t="str">
        <f>IFERROR(INDEX('Seat deployment CHG TKTs'!$A$2:$A$3440,MATCH(I225,'Seat deployment CHG TKTs'!$B$2:$B$3440,0)),"No CHG TKT")</f>
        <v>No CHG TKT</v>
      </c>
      <c r="R225" s="6" t="b">
        <f>ISBLANK(#REF!)</f>
        <v>0</v>
      </c>
      <c r="S225" s="6" t="b">
        <f t="shared" si="26"/>
        <v>0</v>
      </c>
    </row>
    <row r="226" spans="1:19" ht="14.45" customHeight="1" x14ac:dyDescent="0.25">
      <c r="A226" t="s">
        <v>696</v>
      </c>
      <c r="B226" s="18" t="s">
        <v>1136</v>
      </c>
      <c r="C226" s="18" t="s">
        <v>1624</v>
      </c>
      <c r="D226" s="29">
        <v>44078.636053240742</v>
      </c>
      <c r="E226" s="96">
        <f t="shared" si="27"/>
        <v>44078</v>
      </c>
      <c r="F226" s="18" t="s">
        <v>2120</v>
      </c>
      <c r="G226" s="90" t="s">
        <v>2132</v>
      </c>
      <c r="H226" s="18" t="s">
        <v>1634</v>
      </c>
      <c r="I226" s="18" t="s">
        <v>2733</v>
      </c>
      <c r="J226" s="18" t="s">
        <v>2571</v>
      </c>
      <c r="K226" s="6" t="str">
        <f t="shared" si="21"/>
        <v>No</v>
      </c>
      <c r="L226" s="6" t="str">
        <f t="shared" si="22"/>
        <v>No</v>
      </c>
      <c r="M226" s="6" t="str">
        <f t="shared" si="23"/>
        <v>No</v>
      </c>
      <c r="N226" s="6" t="str">
        <f t="shared" si="24"/>
        <v>Yes</v>
      </c>
      <c r="O226" s="23" t="str">
        <f t="shared" si="25"/>
        <v>habitasse</v>
      </c>
      <c r="P226" s="6" t="b">
        <f>COUNTIF('Seat deployment CHG TKTs'!$B226:$B3440,I226)&gt;0</f>
        <v>0</v>
      </c>
      <c r="Q226" s="6" t="str">
        <f>IFERROR(INDEX('Seat deployment CHG TKTs'!$A$2:$A$3440,MATCH(I226,'Seat deployment CHG TKTs'!$B$2:$B$3440,0)),"No CHG TKT")</f>
        <v>No CHG TKT</v>
      </c>
      <c r="R226" s="6" t="b">
        <f>ISBLANK(#REF!)</f>
        <v>0</v>
      </c>
      <c r="S226" s="6" t="b">
        <f t="shared" si="26"/>
        <v>0</v>
      </c>
    </row>
    <row r="227" spans="1:19" ht="14.45" customHeight="1" x14ac:dyDescent="0.25">
      <c r="A227" t="s">
        <v>660</v>
      </c>
      <c r="B227" s="18" t="s">
        <v>1105</v>
      </c>
      <c r="C227" s="18" t="s">
        <v>1590</v>
      </c>
      <c r="D227" s="29">
        <v>44081.512037037035</v>
      </c>
      <c r="E227" s="96">
        <f t="shared" si="27"/>
        <v>44081</v>
      </c>
      <c r="F227" s="18" t="s">
        <v>2084</v>
      </c>
      <c r="G227" s="90" t="s">
        <v>2132</v>
      </c>
      <c r="H227" s="18" t="s">
        <v>2520</v>
      </c>
      <c r="I227" s="18" t="s">
        <v>2791</v>
      </c>
      <c r="J227" s="18" t="s">
        <v>2570</v>
      </c>
      <c r="K227" s="6" t="str">
        <f t="shared" si="21"/>
        <v>No</v>
      </c>
      <c r="L227" s="6" t="str">
        <f t="shared" si="22"/>
        <v>Yes</v>
      </c>
      <c r="M227" s="6" t="str">
        <f t="shared" si="23"/>
        <v>Yes</v>
      </c>
      <c r="N227" s="6" t="str">
        <f t="shared" si="24"/>
        <v>Yes</v>
      </c>
      <c r="O227" s="23" t="str">
        <f t="shared" si="25"/>
        <v>habitasse</v>
      </c>
      <c r="P227" s="6" t="b">
        <f>COUNTIF('Seat deployment CHG TKTs'!$B227:$B3440,I227)&gt;0</f>
        <v>0</v>
      </c>
      <c r="Q227" s="6" t="str">
        <f>IFERROR(INDEX('Seat deployment CHG TKTs'!$A$2:$A$3440,MATCH(I227,'Seat deployment CHG TKTs'!$B$2:$B$3440,0)),"No CHG TKT")</f>
        <v>No CHG TKT</v>
      </c>
      <c r="R227" s="6" t="b">
        <f>ISBLANK(#REF!)</f>
        <v>0</v>
      </c>
      <c r="S227" s="6" t="b">
        <f t="shared" si="26"/>
        <v>0</v>
      </c>
    </row>
    <row r="228" spans="1:19" ht="14.45" customHeight="1" x14ac:dyDescent="0.25">
      <c r="A228" t="s">
        <v>288</v>
      </c>
      <c r="B228" s="18" t="s">
        <v>775</v>
      </c>
      <c r="C228" s="18" t="s">
        <v>1223</v>
      </c>
      <c r="D228" s="29">
        <v>44081.858032407406</v>
      </c>
      <c r="E228" s="96">
        <f t="shared" si="27"/>
        <v>44081</v>
      </c>
      <c r="F228" s="18" t="s">
        <v>1711</v>
      </c>
      <c r="G228" s="7" t="s">
        <v>4</v>
      </c>
      <c r="H228" s="18" t="s">
        <v>2199</v>
      </c>
      <c r="I228" s="18" t="s">
        <v>2945</v>
      </c>
      <c r="J228" s="18" t="s">
        <v>2565</v>
      </c>
      <c r="K228" s="6" t="str">
        <f t="shared" si="21"/>
        <v>No</v>
      </c>
      <c r="L228" s="6" t="str">
        <f t="shared" si="22"/>
        <v>Yes</v>
      </c>
      <c r="M228" s="6" t="str">
        <f t="shared" si="23"/>
        <v>Yes</v>
      </c>
      <c r="N228" s="6" t="str">
        <f t="shared" si="24"/>
        <v>Yes</v>
      </c>
      <c r="O228" s="23" t="str">
        <f t="shared" si="25"/>
        <v>congue</v>
      </c>
      <c r="P228" s="6" t="b">
        <f>COUNTIF('Seat deployment CHG TKTs'!$B228:$B3440,I228)&gt;0</f>
        <v>0</v>
      </c>
      <c r="Q228" s="6" t="str">
        <f>IFERROR(INDEX('Seat deployment CHG TKTs'!$A$2:$A$3440,MATCH(I228,'Seat deployment CHG TKTs'!$B$2:$B$3440,0)),"No CHG TKT")</f>
        <v>No CHG TKT</v>
      </c>
      <c r="R228" s="6" t="b">
        <f>ISBLANK(#REF!)</f>
        <v>0</v>
      </c>
      <c r="S228" s="6" t="b">
        <f t="shared" si="26"/>
        <v>0</v>
      </c>
    </row>
    <row r="229" spans="1:19" ht="14.45" customHeight="1" x14ac:dyDescent="0.25">
      <c r="A229" t="s">
        <v>506</v>
      </c>
      <c r="B229" s="18" t="s">
        <v>971</v>
      </c>
      <c r="C229" s="18" t="s">
        <v>1441</v>
      </c>
      <c r="D229" s="29">
        <v>44082.278252314813</v>
      </c>
      <c r="E229" s="96">
        <f t="shared" si="27"/>
        <v>44082</v>
      </c>
      <c r="F229" s="18" t="s">
        <v>1931</v>
      </c>
      <c r="G229" s="90" t="s">
        <v>2131</v>
      </c>
      <c r="H229" s="18" t="s">
        <v>2383</v>
      </c>
      <c r="I229" s="18" t="s">
        <v>2786</v>
      </c>
      <c r="J229" s="18" t="s">
        <v>2568</v>
      </c>
      <c r="K229" s="6" t="str">
        <f t="shared" si="21"/>
        <v>No</v>
      </c>
      <c r="L229" s="6" t="str">
        <f t="shared" si="22"/>
        <v>Yes</v>
      </c>
      <c r="M229" s="6" t="str">
        <f t="shared" si="23"/>
        <v>Yes</v>
      </c>
      <c r="N229" s="6" t="str">
        <f t="shared" si="24"/>
        <v>Yes</v>
      </c>
      <c r="O229" s="23" t="str">
        <f t="shared" si="25"/>
        <v>habitasse</v>
      </c>
      <c r="P229" s="6" t="b">
        <f>COUNTIF('Seat deployment CHG TKTs'!$B229:$B3440,I229)&gt;0</f>
        <v>0</v>
      </c>
      <c r="Q229" s="6" t="str">
        <f>IFERROR(INDEX('Seat deployment CHG TKTs'!$A$2:$A$3440,MATCH(I229,'Seat deployment CHG TKTs'!$B$2:$B$3440,0)),"No CHG TKT")</f>
        <v>No CHG TKT</v>
      </c>
      <c r="R229" s="6" t="b">
        <f>ISBLANK(#REF!)</f>
        <v>0</v>
      </c>
      <c r="S229" s="6" t="b">
        <f t="shared" si="26"/>
        <v>0</v>
      </c>
    </row>
    <row r="230" spans="1:19" ht="14.45" customHeight="1" x14ac:dyDescent="0.25">
      <c r="A230" t="s">
        <v>632</v>
      </c>
      <c r="B230" s="18" t="s">
        <v>1079</v>
      </c>
      <c r="C230" s="18" t="s">
        <v>1563</v>
      </c>
      <c r="D230" s="29">
        <v>44083.454016203701</v>
      </c>
      <c r="E230" s="96">
        <f t="shared" si="27"/>
        <v>44083</v>
      </c>
      <c r="F230" s="18" t="s">
        <v>2056</v>
      </c>
      <c r="G230" s="90" t="s">
        <v>2132</v>
      </c>
      <c r="H230" s="18" t="s">
        <v>2494</v>
      </c>
      <c r="I230" s="18" t="s">
        <v>2800</v>
      </c>
      <c r="J230" s="18" t="s">
        <v>2570</v>
      </c>
      <c r="K230" s="6" t="str">
        <f t="shared" si="21"/>
        <v>No</v>
      </c>
      <c r="L230" s="6" t="str">
        <f t="shared" si="22"/>
        <v>Yes</v>
      </c>
      <c r="M230" s="6" t="str">
        <f t="shared" si="23"/>
        <v>Yes</v>
      </c>
      <c r="N230" s="6" t="str">
        <f t="shared" si="24"/>
        <v>Yes</v>
      </c>
      <c r="O230" s="23" t="str">
        <f t="shared" si="25"/>
        <v>habitasse</v>
      </c>
      <c r="P230" s="6" t="b">
        <f>COUNTIF('Seat deployment CHG TKTs'!$B230:$B3440,I230)&gt;0</f>
        <v>0</v>
      </c>
      <c r="Q230" s="6" t="str">
        <f>IFERROR(INDEX('Seat deployment CHG TKTs'!$A$2:$A$3440,MATCH(I230,'Seat deployment CHG TKTs'!$B$2:$B$3440,0)),"No CHG TKT")</f>
        <v>No CHG TKT</v>
      </c>
      <c r="R230" s="6" t="b">
        <f>ISBLANK(#REF!)</f>
        <v>0</v>
      </c>
      <c r="S230" s="6" t="b">
        <f t="shared" si="26"/>
        <v>0</v>
      </c>
    </row>
    <row r="231" spans="1:19" ht="14.45" customHeight="1" x14ac:dyDescent="0.25">
      <c r="A231" t="s">
        <v>255</v>
      </c>
      <c r="B231" s="18" t="s">
        <v>744</v>
      </c>
      <c r="C231" s="18" t="s">
        <v>1190</v>
      </c>
      <c r="D231" s="29">
        <v>44083.938506944447</v>
      </c>
      <c r="E231" s="96">
        <f t="shared" si="27"/>
        <v>44083</v>
      </c>
      <c r="F231" s="18" t="s">
        <v>1678</v>
      </c>
      <c r="G231" s="7" t="s">
        <v>4</v>
      </c>
      <c r="H231" s="18" t="s">
        <v>2171</v>
      </c>
      <c r="I231" s="18" t="s">
        <v>2745</v>
      </c>
      <c r="J231" s="18" t="s">
        <v>2564</v>
      </c>
      <c r="K231" s="6" t="str">
        <f t="shared" si="21"/>
        <v>No</v>
      </c>
      <c r="L231" s="6" t="str">
        <f t="shared" si="22"/>
        <v>Yes</v>
      </c>
      <c r="M231" s="6" t="str">
        <f t="shared" si="23"/>
        <v>Yes</v>
      </c>
      <c r="N231" s="6" t="str">
        <f t="shared" si="24"/>
        <v>Yes</v>
      </c>
      <c r="O231" s="23" t="str">
        <f t="shared" si="25"/>
        <v>habitasse</v>
      </c>
      <c r="P231" s="6" t="b">
        <f>COUNTIF('Seat deployment CHG TKTs'!$B231:$B3440,I231)&gt;0</f>
        <v>0</v>
      </c>
      <c r="Q231" s="6" t="str">
        <f>IFERROR(INDEX('Seat deployment CHG TKTs'!$A$2:$A$3440,MATCH(I231,'Seat deployment CHG TKTs'!$B$2:$B$3440,0)),"No CHG TKT")</f>
        <v>No CHG TKT</v>
      </c>
      <c r="R231" s="6" t="b">
        <f>ISBLANK(#REF!)</f>
        <v>0</v>
      </c>
      <c r="S231" s="6" t="b">
        <f t="shared" si="26"/>
        <v>0</v>
      </c>
    </row>
    <row r="232" spans="1:19" ht="14.45" customHeight="1" x14ac:dyDescent="0.25">
      <c r="A232" t="s">
        <v>429</v>
      </c>
      <c r="B232" s="18" t="s">
        <v>906</v>
      </c>
      <c r="C232" s="18" t="s">
        <v>1366</v>
      </c>
      <c r="D232" s="29">
        <v>44084.627418981479</v>
      </c>
      <c r="E232" s="96">
        <f t="shared" si="27"/>
        <v>44084</v>
      </c>
      <c r="F232" s="18" t="s">
        <v>1854</v>
      </c>
      <c r="G232" s="90" t="s">
        <v>5</v>
      </c>
      <c r="H232" s="18" t="s">
        <v>2318</v>
      </c>
      <c r="I232" s="18" t="s">
        <v>2825</v>
      </c>
      <c r="J232" s="18" t="s">
        <v>2567</v>
      </c>
      <c r="K232" s="6" t="str">
        <f t="shared" si="21"/>
        <v>No</v>
      </c>
      <c r="L232" s="6" t="str">
        <f t="shared" si="22"/>
        <v>Yes</v>
      </c>
      <c r="M232" s="6" t="str">
        <f t="shared" si="23"/>
        <v>Yes</v>
      </c>
      <c r="N232" s="6" t="str">
        <f t="shared" si="24"/>
        <v>Yes</v>
      </c>
      <c r="O232" s="23" t="str">
        <f t="shared" si="25"/>
        <v>habitasse</v>
      </c>
      <c r="P232" s="6" t="b">
        <f>COUNTIF('Seat deployment CHG TKTs'!$B232:$B3440,I232)&gt;0</f>
        <v>0</v>
      </c>
      <c r="Q232" s="6" t="str">
        <f>IFERROR(INDEX('Seat deployment CHG TKTs'!$A$2:$A$3440,MATCH(I232,'Seat deployment CHG TKTs'!$B$2:$B$3440,0)),"No CHG TKT")</f>
        <v>No CHG TKT</v>
      </c>
      <c r="R232" s="6" t="b">
        <f>ISBLANK(#REF!)</f>
        <v>0</v>
      </c>
      <c r="S232" s="6" t="b">
        <f t="shared" si="26"/>
        <v>0</v>
      </c>
    </row>
    <row r="233" spans="1:19" ht="14.45" customHeight="1" x14ac:dyDescent="0.25">
      <c r="A233" t="s">
        <v>318</v>
      </c>
      <c r="B233" s="18" t="s">
        <v>801</v>
      </c>
      <c r="C233" s="18" t="s">
        <v>1253</v>
      </c>
      <c r="D233" s="29">
        <v>44085.020682870374</v>
      </c>
      <c r="E233" s="96">
        <f t="shared" si="27"/>
        <v>44085</v>
      </c>
      <c r="F233" s="18" t="s">
        <v>1741</v>
      </c>
      <c r="G233" s="7" t="s">
        <v>4</v>
      </c>
      <c r="H233" s="18" t="s">
        <v>2226</v>
      </c>
      <c r="I233" s="18" t="s">
        <v>2939</v>
      </c>
      <c r="J233" s="18" t="s">
        <v>2566</v>
      </c>
      <c r="K233" s="6" t="str">
        <f t="shared" si="21"/>
        <v>No</v>
      </c>
      <c r="L233" s="6" t="str">
        <f t="shared" si="22"/>
        <v>Yes</v>
      </c>
      <c r="M233" s="6" t="str">
        <f t="shared" si="23"/>
        <v>Yes</v>
      </c>
      <c r="N233" s="6" t="str">
        <f t="shared" si="24"/>
        <v>Yes</v>
      </c>
      <c r="O233" s="23" t="str">
        <f t="shared" si="25"/>
        <v>habitasse</v>
      </c>
      <c r="P233" s="6" t="b">
        <f>COUNTIF('Seat deployment CHG TKTs'!$B233:$B3440,I233)&gt;0</f>
        <v>0</v>
      </c>
      <c r="Q233" s="6" t="str">
        <f>IFERROR(INDEX('Seat deployment CHG TKTs'!$A$2:$A$3440,MATCH(I233,'Seat deployment CHG TKTs'!$B$2:$B$3440,0)),"No CHG TKT")</f>
        <v>No CHG TKT</v>
      </c>
      <c r="R233" s="6" t="b">
        <f>ISBLANK(#REF!)</f>
        <v>0</v>
      </c>
      <c r="S233" s="6" t="b">
        <f t="shared" si="26"/>
        <v>0</v>
      </c>
    </row>
    <row r="234" spans="1:19" ht="14.45" customHeight="1" x14ac:dyDescent="0.25">
      <c r="A234" t="s">
        <v>650</v>
      </c>
      <c r="B234" s="18" t="s">
        <v>1096</v>
      </c>
      <c r="C234" s="18" t="s">
        <v>1580</v>
      </c>
      <c r="D234" s="29">
        <v>44085.91269675926</v>
      </c>
      <c r="E234" s="96">
        <f t="shared" si="27"/>
        <v>44085</v>
      </c>
      <c r="F234" s="18" t="s">
        <v>2074</v>
      </c>
      <c r="G234" s="90" t="s">
        <v>2132</v>
      </c>
      <c r="H234" s="18" t="s">
        <v>2511</v>
      </c>
      <c r="I234" s="18" t="s">
        <v>2631</v>
      </c>
      <c r="J234" s="18" t="s">
        <v>2570</v>
      </c>
      <c r="K234" s="6" t="str">
        <f t="shared" si="21"/>
        <v>No</v>
      </c>
      <c r="L234" s="6" t="str">
        <f t="shared" si="22"/>
        <v>Yes</v>
      </c>
      <c r="M234" s="6" t="str">
        <f t="shared" si="23"/>
        <v>Yes</v>
      </c>
      <c r="N234" s="6" t="str">
        <f t="shared" si="24"/>
        <v>Yes</v>
      </c>
      <c r="O234" s="23" t="str">
        <f t="shared" si="25"/>
        <v>habitasse</v>
      </c>
      <c r="P234" s="6" t="b">
        <f>COUNTIF('Seat deployment CHG TKTs'!$B234:$B3440,I234)&gt;0</f>
        <v>0</v>
      </c>
      <c r="Q234" s="6" t="str">
        <f>IFERROR(INDEX('Seat deployment CHG TKTs'!$A$2:$A$3440,MATCH(I234,'Seat deployment CHG TKTs'!$B$2:$B$3440,0)),"No CHG TKT")</f>
        <v>No CHG TKT</v>
      </c>
      <c r="R234" s="6" t="b">
        <f>ISBLANK(#REF!)</f>
        <v>0</v>
      </c>
      <c r="S234" s="6" t="b">
        <f t="shared" si="26"/>
        <v>0</v>
      </c>
    </row>
    <row r="235" spans="1:19" ht="14.45" customHeight="1" x14ac:dyDescent="0.25">
      <c r="A235" t="s">
        <v>640</v>
      </c>
      <c r="B235" s="18" t="s">
        <v>1087</v>
      </c>
      <c r="C235" s="18" t="s">
        <v>1570</v>
      </c>
      <c r="D235" s="29">
        <v>44086.732719907406</v>
      </c>
      <c r="E235" s="96">
        <f t="shared" si="27"/>
        <v>44086</v>
      </c>
      <c r="F235" s="18" t="s">
        <v>2064</v>
      </c>
      <c r="G235" s="90" t="s">
        <v>2132</v>
      </c>
      <c r="H235" s="18" t="s">
        <v>2329</v>
      </c>
      <c r="I235" s="18" t="s">
        <v>2820</v>
      </c>
      <c r="J235" s="18" t="s">
        <v>2570</v>
      </c>
      <c r="K235" s="6" t="str">
        <f t="shared" si="21"/>
        <v>No</v>
      </c>
      <c r="L235" s="6" t="str">
        <f t="shared" si="22"/>
        <v>No</v>
      </c>
      <c r="M235" s="6" t="str">
        <f t="shared" si="23"/>
        <v>No</v>
      </c>
      <c r="N235" s="6" t="str">
        <f t="shared" si="24"/>
        <v>No</v>
      </c>
      <c r="O235" s="23" t="str">
        <f t="shared" si="25"/>
        <v>feugiat</v>
      </c>
      <c r="P235" s="6" t="b">
        <f>COUNTIF('Seat deployment CHG TKTs'!$B235:$B3440,I235)&gt;0</f>
        <v>0</v>
      </c>
      <c r="Q235" s="6" t="str">
        <f>IFERROR(INDEX('Seat deployment CHG TKTs'!$A$2:$A$3440,MATCH(I235,'Seat deployment CHG TKTs'!$B$2:$B$3440,0)),"No CHG TKT")</f>
        <v>No CHG TKT</v>
      </c>
      <c r="R235" s="6" t="b">
        <f>ISBLANK(#REF!)</f>
        <v>0</v>
      </c>
      <c r="S235" s="6" t="b">
        <f t="shared" si="26"/>
        <v>0</v>
      </c>
    </row>
    <row r="236" spans="1:19" ht="14.45" customHeight="1" x14ac:dyDescent="0.25">
      <c r="A236" t="s">
        <v>377</v>
      </c>
      <c r="B236" s="18" t="s">
        <v>853</v>
      </c>
      <c r="C236" s="18" t="s">
        <v>1313</v>
      </c>
      <c r="D236" s="29">
        <v>44088.150543981479</v>
      </c>
      <c r="E236" s="96">
        <f t="shared" si="27"/>
        <v>44088</v>
      </c>
      <c r="F236" s="18" t="s">
        <v>1801</v>
      </c>
      <c r="G236" s="90" t="s">
        <v>5</v>
      </c>
      <c r="H236" s="18" t="s">
        <v>2276</v>
      </c>
      <c r="I236" s="18" t="s">
        <v>2986</v>
      </c>
      <c r="J236" s="18" t="s">
        <v>2567</v>
      </c>
      <c r="K236" s="6" t="str">
        <f t="shared" si="21"/>
        <v>No</v>
      </c>
      <c r="L236" s="6" t="str">
        <f t="shared" si="22"/>
        <v>Yes</v>
      </c>
      <c r="M236" s="6" t="str">
        <f t="shared" si="23"/>
        <v>Yes</v>
      </c>
      <c r="N236" s="6" t="str">
        <f t="shared" si="24"/>
        <v>Yes</v>
      </c>
      <c r="O236" s="23" t="str">
        <f t="shared" si="25"/>
        <v>habitasse</v>
      </c>
      <c r="P236" s="6" t="b">
        <f>COUNTIF('Seat deployment CHG TKTs'!$B236:$B3440,I236)&gt;0</f>
        <v>0</v>
      </c>
      <c r="Q236" s="6" t="str">
        <f>IFERROR(INDEX('Seat deployment CHG TKTs'!$A$2:$A$3440,MATCH(I236,'Seat deployment CHG TKTs'!$B$2:$B$3440,0)),"No CHG TKT")</f>
        <v>No CHG TKT</v>
      </c>
      <c r="R236" s="6" t="b">
        <f>ISBLANK(#REF!)</f>
        <v>0</v>
      </c>
      <c r="S236" s="6" t="b">
        <f t="shared" si="26"/>
        <v>0</v>
      </c>
    </row>
    <row r="237" spans="1:19" ht="14.45" customHeight="1" x14ac:dyDescent="0.25">
      <c r="A237" t="s">
        <v>555</v>
      </c>
      <c r="B237" s="18" t="s">
        <v>1014</v>
      </c>
      <c r="C237" s="18" t="s">
        <v>1490</v>
      </c>
      <c r="D237" s="29">
        <v>44088.647534722222</v>
      </c>
      <c r="E237" s="96">
        <f t="shared" si="27"/>
        <v>44088</v>
      </c>
      <c r="F237" s="18" t="s">
        <v>1979</v>
      </c>
      <c r="G237" s="90" t="s">
        <v>2132</v>
      </c>
      <c r="H237" s="18" t="s">
        <v>2428</v>
      </c>
      <c r="I237" s="18" t="s">
        <v>2654</v>
      </c>
      <c r="J237" s="18" t="s">
        <v>2569</v>
      </c>
      <c r="K237" s="6" t="str">
        <f t="shared" si="21"/>
        <v>No</v>
      </c>
      <c r="L237" s="6" t="str">
        <f t="shared" si="22"/>
        <v>Yes</v>
      </c>
      <c r="M237" s="6" t="str">
        <f t="shared" si="23"/>
        <v>Yes</v>
      </c>
      <c r="N237" s="6" t="str">
        <f t="shared" si="24"/>
        <v>Yes</v>
      </c>
      <c r="O237" s="23" t="str">
        <f t="shared" si="25"/>
        <v>habitasse</v>
      </c>
      <c r="P237" s="6" t="b">
        <f>COUNTIF('Seat deployment CHG TKTs'!$B237:$B3440,I237)&gt;0</f>
        <v>0</v>
      </c>
      <c r="Q237" s="6" t="str">
        <f>IFERROR(INDEX('Seat deployment CHG TKTs'!$A$2:$A$3440,MATCH(I237,'Seat deployment CHG TKTs'!$B$2:$B$3440,0)),"No CHG TKT")</f>
        <v>No CHG TKT</v>
      </c>
      <c r="R237" s="6" t="b">
        <f>ISBLANK(#REF!)</f>
        <v>0</v>
      </c>
      <c r="S237" s="6" t="b">
        <f t="shared" si="26"/>
        <v>0</v>
      </c>
    </row>
    <row r="238" spans="1:19" ht="14.45" customHeight="1" x14ac:dyDescent="0.25">
      <c r="A238" t="s">
        <v>453</v>
      </c>
      <c r="B238" s="18" t="s">
        <v>928</v>
      </c>
      <c r="C238" s="18" t="s">
        <v>1390</v>
      </c>
      <c r="D238" s="29">
        <v>44090.523472222223</v>
      </c>
      <c r="E238" s="96">
        <f t="shared" si="27"/>
        <v>44090</v>
      </c>
      <c r="F238" s="18" t="s">
        <v>1878</v>
      </c>
      <c r="G238" s="90" t="s">
        <v>5</v>
      </c>
      <c r="H238" s="18" t="s">
        <v>2340</v>
      </c>
      <c r="I238" s="18" t="s">
        <v>2747</v>
      </c>
      <c r="J238" s="18" t="s">
        <v>2567</v>
      </c>
      <c r="K238" s="6" t="str">
        <f t="shared" si="21"/>
        <v>No</v>
      </c>
      <c r="L238" s="6" t="str">
        <f t="shared" si="22"/>
        <v>Yes</v>
      </c>
      <c r="M238" s="6" t="str">
        <f t="shared" si="23"/>
        <v>Yes</v>
      </c>
      <c r="N238" s="6" t="str">
        <f t="shared" si="24"/>
        <v>Yes</v>
      </c>
      <c r="O238" s="23" t="str">
        <f t="shared" si="25"/>
        <v>habitasse</v>
      </c>
      <c r="P238" s="6" t="b">
        <f>COUNTIF('Seat deployment CHG TKTs'!$B238:$B3440,I238)&gt;0</f>
        <v>0</v>
      </c>
      <c r="Q238" s="6" t="str">
        <f>IFERROR(INDEX('Seat deployment CHG TKTs'!$A$2:$A$3440,MATCH(I238,'Seat deployment CHG TKTs'!$B$2:$B$3440,0)),"No CHG TKT")</f>
        <v>No CHG TKT</v>
      </c>
      <c r="R238" s="6" t="b">
        <f>ISBLANK(#REF!)</f>
        <v>0</v>
      </c>
      <c r="S238" s="6" t="b">
        <f t="shared" si="26"/>
        <v>0</v>
      </c>
    </row>
    <row r="239" spans="1:19" ht="14.45" customHeight="1" x14ac:dyDescent="0.25">
      <c r="A239" t="s">
        <v>220</v>
      </c>
      <c r="B239" s="18" t="s">
        <v>714</v>
      </c>
      <c r="C239" s="18" t="s">
        <v>1155</v>
      </c>
      <c r="D239" s="29">
        <v>44091.508506944447</v>
      </c>
      <c r="E239" s="96">
        <f t="shared" si="27"/>
        <v>44091</v>
      </c>
      <c r="F239" s="18" t="s">
        <v>1643</v>
      </c>
      <c r="G239" s="7" t="s">
        <v>4</v>
      </c>
      <c r="H239" s="18" t="s">
        <v>2139</v>
      </c>
      <c r="I239" s="18" t="s">
        <v>2882</v>
      </c>
      <c r="J239" s="18" t="s">
        <v>2561</v>
      </c>
      <c r="K239" s="6" t="str">
        <f t="shared" si="21"/>
        <v>No</v>
      </c>
      <c r="L239" s="6" t="str">
        <f t="shared" si="22"/>
        <v>Yes</v>
      </c>
      <c r="M239" s="6" t="str">
        <f t="shared" si="23"/>
        <v>Yes</v>
      </c>
      <c r="N239" s="6" t="str">
        <f t="shared" si="24"/>
        <v>Yes</v>
      </c>
      <c r="O239" s="23" t="str">
        <f t="shared" si="25"/>
        <v>congue</v>
      </c>
      <c r="P239" s="6" t="b">
        <f>COUNTIF('Seat deployment CHG TKTs'!$B239:$B3440,I239)&gt;0</f>
        <v>1</v>
      </c>
      <c r="Q239" s="6" t="str">
        <f>IFERROR(INDEX('Seat deployment CHG TKTs'!$A$2:$A$3440,MATCH(I239,'Seat deployment CHG TKTs'!$B$2:$B$3440,0)),"No CHG TKT")</f>
        <v>CHG0005507</v>
      </c>
      <c r="R239" s="6" t="b">
        <f>ISBLANK(#REF!)</f>
        <v>0</v>
      </c>
      <c r="S239" s="6" t="b">
        <f t="shared" si="26"/>
        <v>0</v>
      </c>
    </row>
    <row r="240" spans="1:19" ht="14.45" customHeight="1" x14ac:dyDescent="0.25">
      <c r="A240" t="s">
        <v>551</v>
      </c>
      <c r="B240" s="18" t="s">
        <v>915</v>
      </c>
      <c r="C240" s="18" t="s">
        <v>1486</v>
      </c>
      <c r="D240" s="29">
        <v>44093.77888888889</v>
      </c>
      <c r="E240" s="96">
        <f t="shared" si="27"/>
        <v>44093</v>
      </c>
      <c r="F240" s="18" t="s">
        <v>1976</v>
      </c>
      <c r="G240" s="90" t="s">
        <v>2132</v>
      </c>
      <c r="H240" s="18" t="s">
        <v>2425</v>
      </c>
      <c r="I240" s="18" t="s">
        <v>2599</v>
      </c>
      <c r="J240" s="18" t="s">
        <v>2569</v>
      </c>
      <c r="K240" s="6" t="str">
        <f t="shared" si="21"/>
        <v>No</v>
      </c>
      <c r="L240" s="6" t="str">
        <f t="shared" si="22"/>
        <v>Yes</v>
      </c>
      <c r="M240" s="6" t="str">
        <f t="shared" si="23"/>
        <v>Yes</v>
      </c>
      <c r="N240" s="6" t="str">
        <f t="shared" si="24"/>
        <v>Yes</v>
      </c>
      <c r="O240" s="23" t="str">
        <f t="shared" si="25"/>
        <v>habitasse</v>
      </c>
      <c r="P240" s="6" t="b">
        <f>COUNTIF('Seat deployment CHG TKTs'!$B240:$B3440,I240)&gt;0</f>
        <v>1</v>
      </c>
      <c r="Q240" s="6" t="str">
        <f>IFERROR(INDEX('Seat deployment CHG TKTs'!$A$2:$A$3440,MATCH(I240,'Seat deployment CHG TKTs'!$B$2:$B$3440,0)),"No CHG TKT")</f>
        <v>CHG0006838</v>
      </c>
      <c r="R240" s="6" t="b">
        <f>ISBLANK(#REF!)</f>
        <v>0</v>
      </c>
      <c r="S240" s="6" t="b">
        <f t="shared" si="26"/>
        <v>0</v>
      </c>
    </row>
    <row r="241" spans="1:19" ht="14.45" customHeight="1" x14ac:dyDescent="0.25">
      <c r="A241" t="s">
        <v>248</v>
      </c>
      <c r="B241" s="18" t="s">
        <v>739</v>
      </c>
      <c r="C241" s="18" t="s">
        <v>1183</v>
      </c>
      <c r="D241" s="29">
        <v>44094.620370370372</v>
      </c>
      <c r="E241" s="96">
        <f t="shared" si="27"/>
        <v>44094</v>
      </c>
      <c r="F241" s="18" t="s">
        <v>1671</v>
      </c>
      <c r="G241" s="7" t="s">
        <v>4</v>
      </c>
      <c r="H241" s="18" t="s">
        <v>2165</v>
      </c>
      <c r="I241" s="18" t="s">
        <v>2611</v>
      </c>
      <c r="J241" s="18" t="s">
        <v>2562</v>
      </c>
      <c r="K241" s="6" t="str">
        <f t="shared" si="21"/>
        <v>No</v>
      </c>
      <c r="L241" s="6" t="str">
        <f t="shared" si="22"/>
        <v>Yes</v>
      </c>
      <c r="M241" s="6" t="str">
        <f t="shared" si="23"/>
        <v>Yes</v>
      </c>
      <c r="N241" s="6" t="str">
        <f t="shared" si="24"/>
        <v>Yes</v>
      </c>
      <c r="O241" s="23" t="str">
        <f t="shared" si="25"/>
        <v>habitasse</v>
      </c>
      <c r="P241" s="6" t="b">
        <f>COUNTIF('Seat deployment CHG TKTs'!$B241:$B3440,I241)&gt;0</f>
        <v>1</v>
      </c>
      <c r="Q241" s="6" t="str">
        <f>IFERROR(INDEX('Seat deployment CHG TKTs'!$A$2:$A$3440,MATCH(I241,'Seat deployment CHG TKTs'!$B$2:$B$3440,0)),"No CHG TKT")</f>
        <v>CHG0009156</v>
      </c>
      <c r="R241" s="6" t="b">
        <f>ISBLANK(#REF!)</f>
        <v>0</v>
      </c>
      <c r="S241" s="6" t="b">
        <f t="shared" si="26"/>
        <v>0</v>
      </c>
    </row>
    <row r="242" spans="1:19" ht="14.45" customHeight="1" x14ac:dyDescent="0.25">
      <c r="A242" t="s">
        <v>549</v>
      </c>
      <c r="B242" s="18" t="s">
        <v>1010</v>
      </c>
      <c r="C242" s="18" t="s">
        <v>1484</v>
      </c>
      <c r="D242" s="29">
        <v>44095.289918981478</v>
      </c>
      <c r="E242" s="96">
        <f t="shared" si="27"/>
        <v>44095</v>
      </c>
      <c r="F242" s="18" t="s">
        <v>1974</v>
      </c>
      <c r="G242" s="90" t="s">
        <v>2132</v>
      </c>
      <c r="H242" s="18" t="s">
        <v>2424</v>
      </c>
      <c r="I242" s="18" t="s">
        <v>2673</v>
      </c>
      <c r="J242" s="18" t="s">
        <v>2568</v>
      </c>
      <c r="K242" s="6" t="str">
        <f t="shared" si="21"/>
        <v>No</v>
      </c>
      <c r="L242" s="6" t="str">
        <f t="shared" si="22"/>
        <v>Yes</v>
      </c>
      <c r="M242" s="6" t="str">
        <f t="shared" si="23"/>
        <v>Yes</v>
      </c>
      <c r="N242" s="6" t="str">
        <f t="shared" si="24"/>
        <v>Yes</v>
      </c>
      <c r="O242" s="23" t="str">
        <f t="shared" si="25"/>
        <v>habitasse</v>
      </c>
      <c r="P242" s="6" t="b">
        <f>COUNTIF('Seat deployment CHG TKTs'!$B242:$B3440,I242)&gt;0</f>
        <v>0</v>
      </c>
      <c r="Q242" s="6" t="str">
        <f>IFERROR(INDEX('Seat deployment CHG TKTs'!$A$2:$A$3440,MATCH(I242,'Seat deployment CHG TKTs'!$B$2:$B$3440,0)),"No CHG TKT")</f>
        <v>No CHG TKT</v>
      </c>
      <c r="R242" s="6" t="b">
        <f>ISBLANK(#REF!)</f>
        <v>0</v>
      </c>
      <c r="S242" s="6" t="b">
        <f t="shared" si="26"/>
        <v>0</v>
      </c>
    </row>
    <row r="243" spans="1:19" ht="14.45" customHeight="1" x14ac:dyDescent="0.25">
      <c r="A243" t="s">
        <v>478</v>
      </c>
      <c r="B243" s="18" t="s">
        <v>949</v>
      </c>
      <c r="C243" s="18" t="s">
        <v>1414</v>
      </c>
      <c r="D243" s="29">
        <v>44095.465300925927</v>
      </c>
      <c r="E243" s="96">
        <f t="shared" si="27"/>
        <v>44095</v>
      </c>
      <c r="F243" s="18" t="s">
        <v>1903</v>
      </c>
      <c r="G243" s="90" t="s">
        <v>2131</v>
      </c>
      <c r="H243" s="18" t="s">
        <v>2360</v>
      </c>
      <c r="I243" s="18" t="s">
        <v>2921</v>
      </c>
      <c r="J243" s="18" t="s">
        <v>2568</v>
      </c>
      <c r="K243" s="6" t="str">
        <f t="shared" si="21"/>
        <v>No</v>
      </c>
      <c r="L243" s="6" t="str">
        <f t="shared" si="22"/>
        <v>Yes</v>
      </c>
      <c r="M243" s="6" t="str">
        <f t="shared" si="23"/>
        <v>Yes</v>
      </c>
      <c r="N243" s="6" t="str">
        <f t="shared" si="24"/>
        <v>Yes</v>
      </c>
      <c r="O243" s="23" t="str">
        <f t="shared" si="25"/>
        <v>habitasse</v>
      </c>
      <c r="P243" s="6" t="b">
        <f>COUNTIF('Seat deployment CHG TKTs'!$B243:$B3440,I243)&gt;0</f>
        <v>0</v>
      </c>
      <c r="Q243" s="6" t="str">
        <f>IFERROR(INDEX('Seat deployment CHG TKTs'!$A$2:$A$3440,MATCH(I243,'Seat deployment CHG TKTs'!$B$2:$B$3440,0)),"No CHG TKT")</f>
        <v>No CHG TKT</v>
      </c>
      <c r="R243" s="6" t="b">
        <f>ISBLANK(#REF!)</f>
        <v>0</v>
      </c>
      <c r="S243" s="6" t="b">
        <f t="shared" si="26"/>
        <v>0</v>
      </c>
    </row>
    <row r="244" spans="1:19" ht="14.45" customHeight="1" x14ac:dyDescent="0.25">
      <c r="A244" t="s">
        <v>304</v>
      </c>
      <c r="B244" s="18" t="s">
        <v>790</v>
      </c>
      <c r="C244" s="18" t="s">
        <v>1239</v>
      </c>
      <c r="D244" s="29">
        <v>44096.154780092591</v>
      </c>
      <c r="E244" s="96">
        <f t="shared" si="27"/>
        <v>44096</v>
      </c>
      <c r="F244" s="18" t="s">
        <v>1727</v>
      </c>
      <c r="G244" s="7" t="s">
        <v>4</v>
      </c>
      <c r="H244" s="18" t="s">
        <v>2214</v>
      </c>
      <c r="I244" s="18" t="s">
        <v>2694</v>
      </c>
      <c r="J244" s="18" t="s">
        <v>2565</v>
      </c>
      <c r="K244" s="6" t="str">
        <f t="shared" si="21"/>
        <v>No</v>
      </c>
      <c r="L244" s="6" t="str">
        <f t="shared" si="22"/>
        <v>Yes</v>
      </c>
      <c r="M244" s="6" t="str">
        <f t="shared" si="23"/>
        <v>Yes</v>
      </c>
      <c r="N244" s="6" t="str">
        <f t="shared" si="24"/>
        <v>Yes</v>
      </c>
      <c r="O244" s="23" t="str">
        <f t="shared" si="25"/>
        <v>habitasse</v>
      </c>
      <c r="P244" s="6" t="b">
        <f>COUNTIF('Seat deployment CHG TKTs'!$B244:$B3440,I244)&gt;0</f>
        <v>0</v>
      </c>
      <c r="Q244" s="6" t="str">
        <f>IFERROR(INDEX('Seat deployment CHG TKTs'!$A$2:$A$3440,MATCH(I244,'Seat deployment CHG TKTs'!$B$2:$B$3440,0)),"No CHG TKT")</f>
        <v>No CHG TKT</v>
      </c>
      <c r="R244" s="6" t="b">
        <f>ISBLANK(#REF!)</f>
        <v>0</v>
      </c>
      <c r="S244" s="6" t="b">
        <f t="shared" si="26"/>
        <v>0</v>
      </c>
    </row>
    <row r="245" spans="1:19" ht="14.45" customHeight="1" x14ac:dyDescent="0.25">
      <c r="A245" t="s">
        <v>264</v>
      </c>
      <c r="B245" s="18" t="s">
        <v>753</v>
      </c>
      <c r="C245" s="18" t="s">
        <v>1199</v>
      </c>
      <c r="D245" s="29">
        <v>44096.80945601852</v>
      </c>
      <c r="E245" s="96">
        <f t="shared" si="27"/>
        <v>44096</v>
      </c>
      <c r="F245" s="18" t="s">
        <v>1687</v>
      </c>
      <c r="G245" s="7" t="s">
        <v>4</v>
      </c>
      <c r="H245" s="18" t="s">
        <v>1634</v>
      </c>
      <c r="I245" s="18" t="s">
        <v>3026</v>
      </c>
      <c r="J245" s="18" t="s">
        <v>2564</v>
      </c>
      <c r="K245" s="6" t="str">
        <f t="shared" si="21"/>
        <v>No</v>
      </c>
      <c r="L245" s="6" t="str">
        <f t="shared" si="22"/>
        <v>Yes</v>
      </c>
      <c r="M245" s="6" t="str">
        <f t="shared" si="23"/>
        <v>Yes</v>
      </c>
      <c r="N245" s="6" t="str">
        <f t="shared" si="24"/>
        <v>Yes</v>
      </c>
      <c r="O245" s="23" t="str">
        <f t="shared" si="25"/>
        <v>habitasse</v>
      </c>
      <c r="P245" s="6" t="b">
        <f>COUNTIF('Seat deployment CHG TKTs'!$B245:$B3440,I245)&gt;0</f>
        <v>0</v>
      </c>
      <c r="Q245" s="6" t="str">
        <f>IFERROR(INDEX('Seat deployment CHG TKTs'!$A$2:$A$3440,MATCH(I245,'Seat deployment CHG TKTs'!$B$2:$B$3440,0)),"No CHG TKT")</f>
        <v>No CHG TKT</v>
      </c>
      <c r="R245" s="6" t="b">
        <f>ISBLANK(#REF!)</f>
        <v>0</v>
      </c>
      <c r="S245" s="6" t="b">
        <f t="shared" si="26"/>
        <v>0</v>
      </c>
    </row>
    <row r="246" spans="1:19" ht="14.45" customHeight="1" x14ac:dyDescent="0.25">
      <c r="A246" t="s">
        <v>272</v>
      </c>
      <c r="B246" s="18" t="s">
        <v>760</v>
      </c>
      <c r="C246" s="18" t="s">
        <v>1207</v>
      </c>
      <c r="D246" s="29">
        <v>44098.682928240742</v>
      </c>
      <c r="E246" s="96">
        <f t="shared" si="27"/>
        <v>44098</v>
      </c>
      <c r="F246" s="18" t="s">
        <v>1695</v>
      </c>
      <c r="G246" s="7" t="s">
        <v>4</v>
      </c>
      <c r="H246" s="18" t="s">
        <v>2185</v>
      </c>
      <c r="I246" s="18" t="s">
        <v>2988</v>
      </c>
      <c r="J246" s="18" t="s">
        <v>2564</v>
      </c>
      <c r="K246" s="6" t="str">
        <f t="shared" si="21"/>
        <v>No</v>
      </c>
      <c r="L246" s="6" t="str">
        <f t="shared" si="22"/>
        <v>Yes</v>
      </c>
      <c r="M246" s="6" t="str">
        <f t="shared" si="23"/>
        <v>Yes</v>
      </c>
      <c r="N246" s="6" t="str">
        <f t="shared" si="24"/>
        <v>Yes</v>
      </c>
      <c r="O246" s="23" t="str">
        <f t="shared" si="25"/>
        <v>habitasse</v>
      </c>
      <c r="P246" s="6" t="b">
        <f>COUNTIF('Seat deployment CHG TKTs'!$B246:$B3440,I246)&gt;0</f>
        <v>0</v>
      </c>
      <c r="Q246" s="6" t="str">
        <f>IFERROR(INDEX('Seat deployment CHG TKTs'!$A$2:$A$3440,MATCH(I246,'Seat deployment CHG TKTs'!$B$2:$B$3440,0)),"No CHG TKT")</f>
        <v>No CHG TKT</v>
      </c>
      <c r="R246" s="6" t="b">
        <f>ISBLANK(#REF!)</f>
        <v>0</v>
      </c>
      <c r="S246" s="6" t="b">
        <f t="shared" si="26"/>
        <v>0</v>
      </c>
    </row>
    <row r="247" spans="1:19" ht="14.45" customHeight="1" x14ac:dyDescent="0.25">
      <c r="A247" t="s">
        <v>236</v>
      </c>
      <c r="B247" s="18" t="s">
        <v>729</v>
      </c>
      <c r="C247" s="18" t="s">
        <v>1171</v>
      </c>
      <c r="D247" s="29">
        <v>44098.803622685184</v>
      </c>
      <c r="E247" s="96">
        <f t="shared" si="27"/>
        <v>44098</v>
      </c>
      <c r="F247" s="18" t="s">
        <v>1659</v>
      </c>
      <c r="G247" s="7" t="s">
        <v>4</v>
      </c>
      <c r="H247" s="18" t="s">
        <v>2154</v>
      </c>
      <c r="I247" s="18" t="s">
        <v>3002</v>
      </c>
      <c r="J247" s="18" t="s">
        <v>2562</v>
      </c>
      <c r="K247" s="6" t="str">
        <f t="shared" si="21"/>
        <v>No</v>
      </c>
      <c r="L247" s="6" t="str">
        <f t="shared" si="22"/>
        <v>Yes</v>
      </c>
      <c r="M247" s="6" t="str">
        <f t="shared" si="23"/>
        <v>Yes</v>
      </c>
      <c r="N247" s="6" t="str">
        <f t="shared" si="24"/>
        <v>Yes</v>
      </c>
      <c r="O247" s="23" t="str">
        <f t="shared" si="25"/>
        <v>habitasse</v>
      </c>
      <c r="P247" s="6" t="b">
        <f>COUNTIF('Seat deployment CHG TKTs'!$B247:$B3440,I247)&gt;0</f>
        <v>0</v>
      </c>
      <c r="Q247" s="6" t="str">
        <f>IFERROR(INDEX('Seat deployment CHG TKTs'!$A$2:$A$3440,MATCH(I247,'Seat deployment CHG TKTs'!$B$2:$B$3440,0)),"No CHG TKT")</f>
        <v>No CHG TKT</v>
      </c>
      <c r="R247" s="6" t="b">
        <f>ISBLANK(#REF!)</f>
        <v>0</v>
      </c>
      <c r="S247" s="6" t="b">
        <f t="shared" si="26"/>
        <v>0</v>
      </c>
    </row>
    <row r="248" spans="1:19" ht="14.45" customHeight="1" x14ac:dyDescent="0.25">
      <c r="A248" t="s">
        <v>695</v>
      </c>
      <c r="B248" s="18" t="s">
        <v>1135</v>
      </c>
      <c r="C248" s="18" t="s">
        <v>1176</v>
      </c>
      <c r="D248" s="29">
        <v>44098.857615740744</v>
      </c>
      <c r="E248" s="96">
        <f t="shared" si="27"/>
        <v>44098</v>
      </c>
      <c r="F248" s="18" t="s">
        <v>2119</v>
      </c>
      <c r="G248" s="90" t="s">
        <v>2132</v>
      </c>
      <c r="H248" s="18" t="s">
        <v>2552</v>
      </c>
      <c r="I248" s="18" t="s">
        <v>2949</v>
      </c>
      <c r="J248" s="18" t="s">
        <v>2571</v>
      </c>
      <c r="K248" s="6" t="str">
        <f t="shared" si="21"/>
        <v>No</v>
      </c>
      <c r="L248" s="6" t="str">
        <f t="shared" si="22"/>
        <v>No</v>
      </c>
      <c r="M248" s="6" t="str">
        <f t="shared" si="23"/>
        <v>No</v>
      </c>
      <c r="N248" s="6" t="str">
        <f t="shared" si="24"/>
        <v>Yes</v>
      </c>
      <c r="O248" s="23" t="str">
        <f t="shared" si="25"/>
        <v>habitasse</v>
      </c>
      <c r="P248" s="6" t="b">
        <f>COUNTIF('Seat deployment CHG TKTs'!$B248:$B3440,I248)&gt;0</f>
        <v>0</v>
      </c>
      <c r="Q248" s="6" t="str">
        <f>IFERROR(INDEX('Seat deployment CHG TKTs'!$A$2:$A$3440,MATCH(I248,'Seat deployment CHG TKTs'!$B$2:$B$3440,0)),"No CHG TKT")</f>
        <v>No CHG TKT</v>
      </c>
      <c r="R248" s="6" t="b">
        <f>ISBLANK(#REF!)</f>
        <v>0</v>
      </c>
      <c r="S248" s="6" t="b">
        <f t="shared" si="26"/>
        <v>0</v>
      </c>
    </row>
    <row r="249" spans="1:19" ht="14.45" customHeight="1" x14ac:dyDescent="0.25">
      <c r="A249" t="s">
        <v>686</v>
      </c>
      <c r="B249" s="18" t="s">
        <v>1128</v>
      </c>
      <c r="C249" s="18" t="s">
        <v>1614</v>
      </c>
      <c r="D249" s="29">
        <v>44099.547268518516</v>
      </c>
      <c r="E249" s="96">
        <f t="shared" si="27"/>
        <v>44099</v>
      </c>
      <c r="F249" s="18" t="s">
        <v>2110</v>
      </c>
      <c r="G249" s="90" t="s">
        <v>2132</v>
      </c>
      <c r="H249" s="18" t="s">
        <v>2542</v>
      </c>
      <c r="I249" s="18" t="s">
        <v>2731</v>
      </c>
      <c r="J249" s="18" t="s">
        <v>2571</v>
      </c>
      <c r="K249" s="6" t="str">
        <f t="shared" si="21"/>
        <v>No</v>
      </c>
      <c r="L249" s="6" t="str">
        <f t="shared" si="22"/>
        <v>No</v>
      </c>
      <c r="M249" s="6" t="str">
        <f t="shared" si="23"/>
        <v>No</v>
      </c>
      <c r="N249" s="6" t="str">
        <f t="shared" si="24"/>
        <v>Yes</v>
      </c>
      <c r="O249" s="23" t="str">
        <f t="shared" si="25"/>
        <v>habitasse</v>
      </c>
      <c r="P249" s="6" t="b">
        <f>COUNTIF('Seat deployment CHG TKTs'!$B249:$B3440,I249)&gt;0</f>
        <v>0</v>
      </c>
      <c r="Q249" s="6" t="str">
        <f>IFERROR(INDEX('Seat deployment CHG TKTs'!$A$2:$A$3440,MATCH(I249,'Seat deployment CHG TKTs'!$B$2:$B$3440,0)),"No CHG TKT")</f>
        <v>No CHG TKT</v>
      </c>
      <c r="R249" s="6" t="b">
        <f>ISBLANK(#REF!)</f>
        <v>0</v>
      </c>
      <c r="S249" s="6" t="b">
        <f t="shared" si="26"/>
        <v>0</v>
      </c>
    </row>
    <row r="250" spans="1:19" ht="14.45" customHeight="1" x14ac:dyDescent="0.25">
      <c r="A250" t="s">
        <v>578</v>
      </c>
      <c r="B250" s="18" t="s">
        <v>1035</v>
      </c>
      <c r="C250" s="18" t="s">
        <v>1513</v>
      </c>
      <c r="D250" s="29">
        <v>44101.382962962962</v>
      </c>
      <c r="E250" s="96">
        <f t="shared" si="27"/>
        <v>44101</v>
      </c>
      <c r="F250" s="18" t="s">
        <v>2002</v>
      </c>
      <c r="G250" s="90" t="s">
        <v>2132</v>
      </c>
      <c r="H250" s="18" t="s">
        <v>2234</v>
      </c>
      <c r="I250" s="18" t="s">
        <v>2622</v>
      </c>
      <c r="J250" s="18" t="s">
        <v>2569</v>
      </c>
      <c r="K250" s="6" t="str">
        <f t="shared" si="21"/>
        <v>No</v>
      </c>
      <c r="L250" s="6" t="str">
        <f t="shared" si="22"/>
        <v>Yes</v>
      </c>
      <c r="M250" s="6" t="str">
        <f t="shared" si="23"/>
        <v>Yes</v>
      </c>
      <c r="N250" s="6" t="str">
        <f t="shared" si="24"/>
        <v>Yes</v>
      </c>
      <c r="O250" s="23" t="str">
        <f t="shared" si="25"/>
        <v>habitasse</v>
      </c>
      <c r="P250" s="6" t="b">
        <f>COUNTIF('Seat deployment CHG TKTs'!$B250:$B3440,I250)&gt;0</f>
        <v>0</v>
      </c>
      <c r="Q250" s="6" t="str">
        <f>IFERROR(INDEX('Seat deployment CHG TKTs'!$A$2:$A$3440,MATCH(I250,'Seat deployment CHG TKTs'!$B$2:$B$3440,0)),"No CHG TKT")</f>
        <v>No CHG TKT</v>
      </c>
      <c r="R250" s="6" t="b">
        <f>ISBLANK(#REF!)</f>
        <v>0</v>
      </c>
      <c r="S250" s="6" t="b">
        <f t="shared" si="26"/>
        <v>0</v>
      </c>
    </row>
    <row r="251" spans="1:19" ht="14.45" customHeight="1" x14ac:dyDescent="0.25">
      <c r="A251" t="s">
        <v>496</v>
      </c>
      <c r="B251" s="18" t="s">
        <v>869</v>
      </c>
      <c r="C251" s="18" t="s">
        <v>1432</v>
      </c>
      <c r="D251" s="29">
        <v>44101.441134259258</v>
      </c>
      <c r="E251" s="96">
        <f t="shared" si="27"/>
        <v>44101</v>
      </c>
      <c r="F251" s="18" t="s">
        <v>1921</v>
      </c>
      <c r="G251" s="90" t="s">
        <v>2131</v>
      </c>
      <c r="H251" s="18" t="s">
        <v>2376</v>
      </c>
      <c r="I251" s="18" t="s">
        <v>2612</v>
      </c>
      <c r="J251" s="18" t="s">
        <v>2568</v>
      </c>
      <c r="K251" s="6" t="str">
        <f t="shared" si="21"/>
        <v>No</v>
      </c>
      <c r="L251" s="6" t="str">
        <f t="shared" si="22"/>
        <v>Yes</v>
      </c>
      <c r="M251" s="6" t="str">
        <f t="shared" si="23"/>
        <v>Yes</v>
      </c>
      <c r="N251" s="6" t="str">
        <f t="shared" si="24"/>
        <v>Yes</v>
      </c>
      <c r="O251" s="23" t="str">
        <f t="shared" si="25"/>
        <v>habitasse</v>
      </c>
      <c r="P251" s="6" t="b">
        <f>COUNTIF('Seat deployment CHG TKTs'!$B251:$B3440,I251)&gt;0</f>
        <v>1</v>
      </c>
      <c r="Q251" s="6" t="str">
        <f>IFERROR(INDEX('Seat deployment CHG TKTs'!$A$2:$A$3440,MATCH(I251,'Seat deployment CHG TKTs'!$B$2:$B$3440,0)),"No CHG TKT")</f>
        <v>CHG0006963</v>
      </c>
      <c r="R251" s="6" t="b">
        <f>ISBLANK(#REF!)</f>
        <v>0</v>
      </c>
      <c r="S251" s="6" t="b">
        <f t="shared" si="26"/>
        <v>0</v>
      </c>
    </row>
    <row r="252" spans="1:19" ht="14.45" customHeight="1" x14ac:dyDescent="0.25">
      <c r="A252" t="s">
        <v>369</v>
      </c>
      <c r="B252" s="18" t="s">
        <v>847</v>
      </c>
      <c r="C252" s="18" t="s">
        <v>1305</v>
      </c>
      <c r="D252" s="29">
        <v>44101.905150462961</v>
      </c>
      <c r="E252" s="96">
        <f t="shared" si="27"/>
        <v>44101</v>
      </c>
      <c r="F252" s="18" t="s">
        <v>1793</v>
      </c>
      <c r="G252" s="7" t="s">
        <v>4</v>
      </c>
      <c r="H252" s="18" t="s">
        <v>2269</v>
      </c>
      <c r="I252" s="18" t="s">
        <v>2887</v>
      </c>
      <c r="J252" s="18" t="s">
        <v>2566</v>
      </c>
      <c r="K252" s="6" t="str">
        <f t="shared" si="21"/>
        <v>No</v>
      </c>
      <c r="L252" s="6" t="str">
        <f t="shared" si="22"/>
        <v>Yes</v>
      </c>
      <c r="M252" s="6" t="str">
        <f t="shared" si="23"/>
        <v>Yes</v>
      </c>
      <c r="N252" s="6" t="str">
        <f t="shared" si="24"/>
        <v>Yes</v>
      </c>
      <c r="O252" s="23" t="str">
        <f t="shared" si="25"/>
        <v>congue</v>
      </c>
      <c r="P252" s="6" t="b">
        <f>COUNTIF('Seat deployment CHG TKTs'!$B252:$B3440,I252)&gt;0</f>
        <v>0</v>
      </c>
      <c r="Q252" s="6" t="str">
        <f>IFERROR(INDEX('Seat deployment CHG TKTs'!$A$2:$A$3440,MATCH(I252,'Seat deployment CHG TKTs'!$B$2:$B$3440,0)),"No CHG TKT")</f>
        <v>No CHG TKT</v>
      </c>
      <c r="R252" s="6" t="b">
        <f>ISBLANK(#REF!)</f>
        <v>0</v>
      </c>
      <c r="S252" s="6" t="b">
        <f t="shared" si="26"/>
        <v>0</v>
      </c>
    </row>
    <row r="253" spans="1:19" ht="14.45" customHeight="1" x14ac:dyDescent="0.25">
      <c r="A253" t="s">
        <v>575</v>
      </c>
      <c r="B253" s="18" t="s">
        <v>1032</v>
      </c>
      <c r="C253" s="18" t="s">
        <v>1510</v>
      </c>
      <c r="D253" s="29">
        <v>44102.124039351853</v>
      </c>
      <c r="E253" s="96">
        <f t="shared" si="27"/>
        <v>44102</v>
      </c>
      <c r="F253" s="18" t="s">
        <v>1999</v>
      </c>
      <c r="G253" s="90" t="s">
        <v>2132</v>
      </c>
      <c r="H253" s="18" t="s">
        <v>2443</v>
      </c>
      <c r="I253" s="18" t="s">
        <v>2790</v>
      </c>
      <c r="J253" s="18" t="s">
        <v>2569</v>
      </c>
      <c r="K253" s="6" t="str">
        <f t="shared" si="21"/>
        <v>No</v>
      </c>
      <c r="L253" s="6" t="str">
        <f t="shared" si="22"/>
        <v>Yes</v>
      </c>
      <c r="M253" s="6" t="str">
        <f t="shared" si="23"/>
        <v>Yes</v>
      </c>
      <c r="N253" s="6" t="str">
        <f t="shared" si="24"/>
        <v>Yes</v>
      </c>
      <c r="O253" s="23" t="str">
        <f t="shared" si="25"/>
        <v>habitasse</v>
      </c>
      <c r="P253" s="6" t="b">
        <f>COUNTIF('Seat deployment CHG TKTs'!$B253:$B3440,I253)&gt;0</f>
        <v>0</v>
      </c>
      <c r="Q253" s="6" t="str">
        <f>IFERROR(INDEX('Seat deployment CHG TKTs'!$A$2:$A$3440,MATCH(I253,'Seat deployment CHG TKTs'!$B$2:$B$3440,0)),"No CHG TKT")</f>
        <v>No CHG TKT</v>
      </c>
      <c r="R253" s="6" t="b">
        <f>ISBLANK(#REF!)</f>
        <v>0</v>
      </c>
      <c r="S253" s="6" t="b">
        <f t="shared" si="26"/>
        <v>0</v>
      </c>
    </row>
    <row r="254" spans="1:19" ht="14.45" customHeight="1" x14ac:dyDescent="0.25">
      <c r="A254" t="s">
        <v>513</v>
      </c>
      <c r="B254" s="18" t="s">
        <v>977</v>
      </c>
      <c r="C254" s="18" t="s">
        <v>1448</v>
      </c>
      <c r="D254" s="29">
        <v>44102.186006944445</v>
      </c>
      <c r="E254" s="96">
        <f t="shared" si="27"/>
        <v>44102</v>
      </c>
      <c r="F254" s="18" t="s">
        <v>1938</v>
      </c>
      <c r="G254" s="90" t="s">
        <v>2131</v>
      </c>
      <c r="H254" s="18" t="s">
        <v>2390</v>
      </c>
      <c r="I254" s="18" t="s">
        <v>2645</v>
      </c>
      <c r="J254" s="18" t="s">
        <v>2568</v>
      </c>
      <c r="K254" s="6" t="str">
        <f t="shared" si="21"/>
        <v>No</v>
      </c>
      <c r="L254" s="6" t="str">
        <f t="shared" si="22"/>
        <v>Yes</v>
      </c>
      <c r="M254" s="6" t="str">
        <f t="shared" si="23"/>
        <v>Yes</v>
      </c>
      <c r="N254" s="6" t="str">
        <f t="shared" si="24"/>
        <v>Yes</v>
      </c>
      <c r="O254" s="23" t="str">
        <f t="shared" si="25"/>
        <v>habitasse</v>
      </c>
      <c r="P254" s="6" t="b">
        <f>COUNTIF('Seat deployment CHG TKTs'!$B254:$B3440,I254)&gt;0</f>
        <v>0</v>
      </c>
      <c r="Q254" s="6" t="str">
        <f>IFERROR(INDEX('Seat deployment CHG TKTs'!$A$2:$A$3440,MATCH(I254,'Seat deployment CHG TKTs'!$B$2:$B$3440,0)),"No CHG TKT")</f>
        <v>No CHG TKT</v>
      </c>
      <c r="R254" s="6" t="b">
        <f>ISBLANK(#REF!)</f>
        <v>0</v>
      </c>
      <c r="S254" s="6" t="b">
        <f t="shared" si="26"/>
        <v>0</v>
      </c>
    </row>
    <row r="255" spans="1:19" ht="14.45" customHeight="1" x14ac:dyDescent="0.25">
      <c r="A255" t="s">
        <v>383</v>
      </c>
      <c r="B255" s="18" t="s">
        <v>859</v>
      </c>
      <c r="C255" s="18" t="s">
        <v>1319</v>
      </c>
      <c r="D255" s="29">
        <v>44102.373402777775</v>
      </c>
      <c r="E255" s="96">
        <f t="shared" si="27"/>
        <v>44102</v>
      </c>
      <c r="F255" s="18" t="s">
        <v>1807</v>
      </c>
      <c r="G255" s="90" t="s">
        <v>5</v>
      </c>
      <c r="H255" s="18" t="s">
        <v>1634</v>
      </c>
      <c r="I255" s="18" t="s">
        <v>2914</v>
      </c>
      <c r="J255" s="18" t="s">
        <v>2567</v>
      </c>
      <c r="K255" s="6" t="str">
        <f t="shared" si="21"/>
        <v>No</v>
      </c>
      <c r="L255" s="6" t="str">
        <f t="shared" si="22"/>
        <v>Yes</v>
      </c>
      <c r="M255" s="6" t="str">
        <f t="shared" si="23"/>
        <v>Yes</v>
      </c>
      <c r="N255" s="6" t="str">
        <f t="shared" si="24"/>
        <v>Yes</v>
      </c>
      <c r="O255" s="23" t="str">
        <f t="shared" si="25"/>
        <v>habitasse</v>
      </c>
      <c r="P255" s="6" t="b">
        <f>COUNTIF('Seat deployment CHG TKTs'!$B255:$B3440,I255)&gt;0</f>
        <v>0</v>
      </c>
      <c r="Q255" s="6" t="str">
        <f>IFERROR(INDEX('Seat deployment CHG TKTs'!$A$2:$A$3440,MATCH(I255,'Seat deployment CHG TKTs'!$B$2:$B$3440,0)),"No CHG TKT")</f>
        <v>No CHG TKT</v>
      </c>
      <c r="R255" s="6" t="b">
        <f>ISBLANK(#REF!)</f>
        <v>0</v>
      </c>
      <c r="S255" s="6" t="b">
        <f t="shared" si="26"/>
        <v>0</v>
      </c>
    </row>
    <row r="256" spans="1:19" ht="14.45" customHeight="1" x14ac:dyDescent="0.25">
      <c r="A256" t="s">
        <v>678</v>
      </c>
      <c r="B256" s="18" t="s">
        <v>1121</v>
      </c>
      <c r="C256" s="18" t="s">
        <v>1606</v>
      </c>
      <c r="D256" s="29">
        <v>44102.571828703702</v>
      </c>
      <c r="E256" s="96">
        <f t="shared" si="27"/>
        <v>44102</v>
      </c>
      <c r="F256" s="18" t="s">
        <v>2102</v>
      </c>
      <c r="G256" s="90" t="s">
        <v>2132</v>
      </c>
      <c r="H256" s="18" t="s">
        <v>2536</v>
      </c>
      <c r="I256" s="18" t="s">
        <v>2730</v>
      </c>
      <c r="J256" s="18" t="s">
        <v>2571</v>
      </c>
      <c r="K256" s="6" t="str">
        <f t="shared" si="21"/>
        <v>No</v>
      </c>
      <c r="L256" s="6" t="str">
        <f t="shared" si="22"/>
        <v>Yes</v>
      </c>
      <c r="M256" s="6" t="str">
        <f t="shared" si="23"/>
        <v>Yes</v>
      </c>
      <c r="N256" s="6" t="str">
        <f t="shared" si="24"/>
        <v>Yes</v>
      </c>
      <c r="O256" s="23" t="str">
        <f t="shared" si="25"/>
        <v>habitasse</v>
      </c>
      <c r="P256" s="6" t="b">
        <f>COUNTIF('Seat deployment CHG TKTs'!$B256:$B3440,I256)&gt;0</f>
        <v>0</v>
      </c>
      <c r="Q256" s="6" t="str">
        <f>IFERROR(INDEX('Seat deployment CHG TKTs'!$A$2:$A$3440,MATCH(I256,'Seat deployment CHG TKTs'!$B$2:$B$3440,0)),"No CHG TKT")</f>
        <v>No CHG TKT</v>
      </c>
      <c r="R256" s="6" t="b">
        <f>ISBLANK(#REF!)</f>
        <v>0</v>
      </c>
      <c r="S256" s="6" t="b">
        <f t="shared" si="26"/>
        <v>0</v>
      </c>
    </row>
    <row r="257" spans="1:19" ht="14.45" customHeight="1" x14ac:dyDescent="0.25">
      <c r="A257" t="s">
        <v>560</v>
      </c>
      <c r="B257" s="18" t="s">
        <v>1003</v>
      </c>
      <c r="C257" s="18" t="s">
        <v>1495</v>
      </c>
      <c r="D257" s="29">
        <v>44103.535636574074</v>
      </c>
      <c r="E257" s="96">
        <f t="shared" si="27"/>
        <v>44103</v>
      </c>
      <c r="F257" s="18" t="s">
        <v>1984</v>
      </c>
      <c r="G257" s="90" t="s">
        <v>2132</v>
      </c>
      <c r="H257" s="18" t="s">
        <v>1634</v>
      </c>
      <c r="I257" s="18" t="s">
        <v>2583</v>
      </c>
      <c r="J257" s="18" t="s">
        <v>2569</v>
      </c>
      <c r="K257" s="6" t="str">
        <f t="shared" si="21"/>
        <v>No</v>
      </c>
      <c r="L257" s="6" t="str">
        <f t="shared" si="22"/>
        <v>Yes</v>
      </c>
      <c r="M257" s="6" t="str">
        <f t="shared" si="23"/>
        <v>Yes</v>
      </c>
      <c r="N257" s="6" t="str">
        <f t="shared" si="24"/>
        <v>Yes</v>
      </c>
      <c r="O257" s="23" t="str">
        <f t="shared" si="25"/>
        <v>habitasse</v>
      </c>
      <c r="P257" s="6" t="b">
        <f>COUNTIF('Seat deployment CHG TKTs'!$B257:$B3440,I257)&gt;0</f>
        <v>1</v>
      </c>
      <c r="Q257" s="6" t="str">
        <f>IFERROR(INDEX('Seat deployment CHG TKTs'!$A$2:$A$3440,MATCH(I257,'Seat deployment CHG TKTs'!$B$2:$B$3440,0)),"No CHG TKT")</f>
        <v>CHG0002734</v>
      </c>
      <c r="R257" s="6" t="b">
        <f>ISBLANK(#REF!)</f>
        <v>0</v>
      </c>
      <c r="S257" s="6" t="b">
        <f t="shared" si="26"/>
        <v>0</v>
      </c>
    </row>
    <row r="258" spans="1:19" ht="14.45" customHeight="1" x14ac:dyDescent="0.25">
      <c r="A258" t="s">
        <v>466</v>
      </c>
      <c r="B258" s="18" t="s">
        <v>1062</v>
      </c>
      <c r="C258" s="18" t="s">
        <v>1403</v>
      </c>
      <c r="D258" s="29">
        <v>44103.622685185182</v>
      </c>
      <c r="E258" s="96">
        <f t="shared" si="27"/>
        <v>44103</v>
      </c>
      <c r="F258" s="18" t="s">
        <v>1891</v>
      </c>
      <c r="G258" s="90" t="s">
        <v>2131</v>
      </c>
      <c r="H258" s="18" t="s">
        <v>2350</v>
      </c>
      <c r="I258" s="18" t="s">
        <v>2598</v>
      </c>
      <c r="J258" s="18" t="s">
        <v>2568</v>
      </c>
      <c r="K258" s="6" t="str">
        <f t="shared" ref="K258:K321" si="28">IFERROR(
IF(OR(
SUMPRODUCT(--ISNUMBER(SEARCH("sed sit",$C258)))&gt;0,
SUMPRODUCT(--ISNUMBER(SEARCH("nisl elit",$C258)))&gt;0,
SUMPRODUCT(--ISNUMBER(SEARCH("condimentum",$C258)))&gt;0),"Yes","No"),"")</f>
        <v>No</v>
      </c>
      <c r="L258" s="6" t="str">
        <f t="shared" ref="L258:L321" si="29">IFERROR(
IF(OR(
SUMPRODUCT(--ISNUMBER(SEARCH("sed sit",$F258)))&gt;0,
SUMPRODUCT(--ISNUMBER(SEARCH("nisl elit",$F258)))&gt;0,
SUMPRODUCT(--ISNUMBER(SEARCH("condimentum",$F258)))&gt;0),"Yes","No"),"")</f>
        <v>Yes</v>
      </c>
      <c r="M258" s="6" t="str">
        <f t="shared" ref="M258:M321" si="30">IFERROR(
IF(OR(K258=
"Yes",L258=
"Yes"),"Yes","No"),"")</f>
        <v>Yes</v>
      </c>
      <c r="N258" s="6" t="str">
        <f t="shared" ref="N258:N321" si="31">IFERROR(
IF(SUMPRODUCT(--ISNUMBER(SEARCH("augue",$F258))),"Yes","No"),"")</f>
        <v>Yes</v>
      </c>
      <c r="O258" s="23" t="str">
        <f t="shared" ref="O258:O321" si="32">IF(ISNUMBER(SEARCH("habitasse",$F258)),"habitasse",
IF(ISNUMBER(SEARCH("congue",$F258)),"congue",
IF(ISNUMBER(SEARCH("pede",$F258,)),"pede",
IF(ISNUMBER(SEARCH("feugiat",$F258)),"feugiat",
IF(ISNUMBER(SEARCH("tempus",$F258)),"tempus",
IF(ISNUMBER(SEARCH("magnis",$F258)),"magnis",
IF(ISNUMBER(SEARCH("pellentesque",$F258)),"pellentesque",
IF(ISNUMBER(SEARCH("ultrices",$F258)),"ultrices",
"None"))))))))</f>
        <v>congue</v>
      </c>
      <c r="P258" s="6" t="b">
        <f>COUNTIF('Seat deployment CHG TKTs'!$B258:$B3440,I258)&gt;0</f>
        <v>1</v>
      </c>
      <c r="Q258" s="6" t="str">
        <f>IFERROR(INDEX('Seat deployment CHG TKTs'!$A$2:$A$3440,MATCH(I258,'Seat deployment CHG TKTs'!$B$2:$B$3440,0)),"No CHG TKT")</f>
        <v>CHG0004576</v>
      </c>
      <c r="R258" s="6" t="b">
        <f>ISBLANK(#REF!)</f>
        <v>0</v>
      </c>
      <c r="S258" s="6" t="b">
        <f t="shared" ref="S258:S321" si="33">ISBLANK(A258)</f>
        <v>0</v>
      </c>
    </row>
    <row r="259" spans="1:19" ht="14.45" customHeight="1" x14ac:dyDescent="0.25">
      <c r="A259" t="s">
        <v>463</v>
      </c>
      <c r="B259" s="18" t="s">
        <v>937</v>
      </c>
      <c r="C259" s="18" t="s">
        <v>1400</v>
      </c>
      <c r="D259" s="29">
        <v>44103.987083333333</v>
      </c>
      <c r="E259" s="96">
        <f t="shared" ref="E259:E322" si="34">DATE(YEAR(D259),MONTH(D259),DAY(D259))</f>
        <v>44103</v>
      </c>
      <c r="F259" s="18" t="s">
        <v>1888</v>
      </c>
      <c r="G259" s="90" t="s">
        <v>2131</v>
      </c>
      <c r="H259" s="18" t="s">
        <v>2347</v>
      </c>
      <c r="I259" s="18" t="s">
        <v>2685</v>
      </c>
      <c r="J259" s="18" t="s">
        <v>2568</v>
      </c>
      <c r="K259" s="6" t="str">
        <f t="shared" si="28"/>
        <v>No</v>
      </c>
      <c r="L259" s="6" t="str">
        <f t="shared" si="29"/>
        <v>Yes</v>
      </c>
      <c r="M259" s="6" t="str">
        <f t="shared" si="30"/>
        <v>Yes</v>
      </c>
      <c r="N259" s="6" t="str">
        <f t="shared" si="31"/>
        <v>Yes</v>
      </c>
      <c r="O259" s="23" t="str">
        <f t="shared" si="32"/>
        <v>habitasse</v>
      </c>
      <c r="P259" s="6" t="b">
        <f>COUNTIF('Seat deployment CHG TKTs'!$B259:$B3440,I259)&gt;0</f>
        <v>0</v>
      </c>
      <c r="Q259" s="6" t="str">
        <f>IFERROR(INDEX('Seat deployment CHG TKTs'!$A$2:$A$3440,MATCH(I259,'Seat deployment CHG TKTs'!$B$2:$B$3440,0)),"No CHG TKT")</f>
        <v>No CHG TKT</v>
      </c>
      <c r="R259" s="6" t="b">
        <f>ISBLANK(#REF!)</f>
        <v>0</v>
      </c>
      <c r="S259" s="6" t="b">
        <f t="shared" si="33"/>
        <v>0</v>
      </c>
    </row>
    <row r="260" spans="1:19" ht="14.45" customHeight="1" x14ac:dyDescent="0.25">
      <c r="A260" t="s">
        <v>702</v>
      </c>
      <c r="B260" s="18" t="s">
        <v>1143</v>
      </c>
      <c r="C260" s="18" t="s">
        <v>1631</v>
      </c>
      <c r="D260" s="29">
        <v>44104.020381944443</v>
      </c>
      <c r="E260" s="96">
        <f t="shared" si="34"/>
        <v>44104</v>
      </c>
      <c r="F260" s="18" t="s">
        <v>2127</v>
      </c>
      <c r="G260" s="90" t="s">
        <v>2132</v>
      </c>
      <c r="H260" s="18" t="s">
        <v>1634</v>
      </c>
      <c r="I260" s="18" t="s">
        <v>2774</v>
      </c>
      <c r="J260" s="18" t="s">
        <v>2571</v>
      </c>
      <c r="K260" s="6" t="str">
        <f t="shared" si="28"/>
        <v>No</v>
      </c>
      <c r="L260" s="6" t="str">
        <f t="shared" si="29"/>
        <v>Yes</v>
      </c>
      <c r="M260" s="6" t="str">
        <f t="shared" si="30"/>
        <v>Yes</v>
      </c>
      <c r="N260" s="6" t="str">
        <f t="shared" si="31"/>
        <v>Yes</v>
      </c>
      <c r="O260" s="23" t="str">
        <f t="shared" si="32"/>
        <v>habitasse</v>
      </c>
      <c r="P260" s="6" t="b">
        <f>COUNTIF('Seat deployment CHG TKTs'!$B260:$B3440,I260)&gt;0</f>
        <v>0</v>
      </c>
      <c r="Q260" s="6" t="str">
        <f>IFERROR(INDEX('Seat deployment CHG TKTs'!$A$2:$A$3440,MATCH(I260,'Seat deployment CHG TKTs'!$B$2:$B$3440,0)),"No CHG TKT")</f>
        <v>No CHG TKT</v>
      </c>
      <c r="R260" s="6" t="b">
        <f>ISBLANK(#REF!)</f>
        <v>0</v>
      </c>
      <c r="S260" s="6" t="b">
        <f t="shared" si="33"/>
        <v>0</v>
      </c>
    </row>
    <row r="261" spans="1:19" ht="14.45" customHeight="1" x14ac:dyDescent="0.25">
      <c r="A261" t="s">
        <v>461</v>
      </c>
      <c r="B261" s="18" t="s">
        <v>936</v>
      </c>
      <c r="C261" s="18" t="s">
        <v>1398</v>
      </c>
      <c r="D261" s="29">
        <v>44104.372708333336</v>
      </c>
      <c r="E261" s="96">
        <f t="shared" si="34"/>
        <v>44104</v>
      </c>
      <c r="F261" s="18" t="s">
        <v>1886</v>
      </c>
      <c r="G261" s="90" t="s">
        <v>2131</v>
      </c>
      <c r="H261" s="18" t="s">
        <v>2346</v>
      </c>
      <c r="I261" s="18" t="s">
        <v>2930</v>
      </c>
      <c r="J261" s="18" t="s">
        <v>2568</v>
      </c>
      <c r="K261" s="6" t="str">
        <f t="shared" si="28"/>
        <v>No</v>
      </c>
      <c r="L261" s="6" t="str">
        <f t="shared" si="29"/>
        <v>Yes</v>
      </c>
      <c r="M261" s="6" t="str">
        <f t="shared" si="30"/>
        <v>Yes</v>
      </c>
      <c r="N261" s="6" t="str">
        <f t="shared" si="31"/>
        <v>Yes</v>
      </c>
      <c r="O261" s="23" t="str">
        <f t="shared" si="32"/>
        <v>habitasse</v>
      </c>
      <c r="P261" s="6" t="b">
        <f>COUNTIF('Seat deployment CHG TKTs'!$B261:$B3440,I261)&gt;0</f>
        <v>0</v>
      </c>
      <c r="Q261" s="6" t="str">
        <f>IFERROR(INDEX('Seat deployment CHG TKTs'!$A$2:$A$3440,MATCH(I261,'Seat deployment CHG TKTs'!$B$2:$B$3440,0)),"No CHG TKT")</f>
        <v>No CHG TKT</v>
      </c>
      <c r="R261" s="6" t="b">
        <f>ISBLANK(#REF!)</f>
        <v>0</v>
      </c>
      <c r="S261" s="6" t="b">
        <f t="shared" si="33"/>
        <v>0</v>
      </c>
    </row>
    <row r="262" spans="1:19" ht="14.45" customHeight="1" x14ac:dyDescent="0.25">
      <c r="A262" t="s">
        <v>297</v>
      </c>
      <c r="B262" s="18" t="s">
        <v>784</v>
      </c>
      <c r="C262" s="18" t="s">
        <v>1232</v>
      </c>
      <c r="D262" s="29">
        <v>44106.523402777777</v>
      </c>
      <c r="E262" s="96">
        <f t="shared" si="34"/>
        <v>44106</v>
      </c>
      <c r="F262" s="18" t="s">
        <v>1720</v>
      </c>
      <c r="G262" s="7" t="s">
        <v>4</v>
      </c>
      <c r="H262" s="18" t="s">
        <v>2208</v>
      </c>
      <c r="I262" s="18" t="s">
        <v>2845</v>
      </c>
      <c r="J262" s="18" t="s">
        <v>2565</v>
      </c>
      <c r="K262" s="6" t="str">
        <f t="shared" si="28"/>
        <v>Yes</v>
      </c>
      <c r="L262" s="6" t="str">
        <f t="shared" si="29"/>
        <v>Yes</v>
      </c>
      <c r="M262" s="6" t="str">
        <f t="shared" si="30"/>
        <v>Yes</v>
      </c>
      <c r="N262" s="6" t="str">
        <f t="shared" si="31"/>
        <v>Yes</v>
      </c>
      <c r="O262" s="23" t="str">
        <f t="shared" si="32"/>
        <v>habitasse</v>
      </c>
      <c r="P262" s="6" t="b">
        <f>COUNTIF('Seat deployment CHG TKTs'!$B262:$B3440,I262)&gt;0</f>
        <v>0</v>
      </c>
      <c r="Q262" s="6" t="str">
        <f>IFERROR(INDEX('Seat deployment CHG TKTs'!$A$2:$A$3440,MATCH(I262,'Seat deployment CHG TKTs'!$B$2:$B$3440,0)),"No CHG TKT")</f>
        <v>No CHG TKT</v>
      </c>
      <c r="R262" s="6" t="b">
        <f>ISBLANK(#REF!)</f>
        <v>0</v>
      </c>
      <c r="S262" s="6" t="b">
        <f t="shared" si="33"/>
        <v>0</v>
      </c>
    </row>
    <row r="263" spans="1:19" ht="14.45" customHeight="1" x14ac:dyDescent="0.25">
      <c r="A263" t="s">
        <v>652</v>
      </c>
      <c r="B263" s="18" t="s">
        <v>1098</v>
      </c>
      <c r="C263" s="18" t="s">
        <v>1582</v>
      </c>
      <c r="D263" s="29">
        <v>44106.673078703701</v>
      </c>
      <c r="E263" s="96">
        <f t="shared" si="34"/>
        <v>44106</v>
      </c>
      <c r="F263" s="18" t="s">
        <v>2076</v>
      </c>
      <c r="G263" s="90" t="s">
        <v>2132</v>
      </c>
      <c r="H263" s="18" t="s">
        <v>2513</v>
      </c>
      <c r="I263" s="18" t="s">
        <v>2969</v>
      </c>
      <c r="J263" s="18" t="s">
        <v>2570</v>
      </c>
      <c r="K263" s="6" t="str">
        <f t="shared" si="28"/>
        <v>No</v>
      </c>
      <c r="L263" s="6" t="str">
        <f t="shared" si="29"/>
        <v>No</v>
      </c>
      <c r="M263" s="6" t="str">
        <f t="shared" si="30"/>
        <v>No</v>
      </c>
      <c r="N263" s="6" t="str">
        <f t="shared" si="31"/>
        <v>Yes</v>
      </c>
      <c r="O263" s="23" t="str">
        <f t="shared" si="32"/>
        <v>habitasse</v>
      </c>
      <c r="P263" s="6" t="b">
        <f>COUNTIF('Seat deployment CHG TKTs'!$B263:$B3440,I263)&gt;0</f>
        <v>0</v>
      </c>
      <c r="Q263" s="6" t="str">
        <f>IFERROR(INDEX('Seat deployment CHG TKTs'!$A$2:$A$3440,MATCH(I263,'Seat deployment CHG TKTs'!$B$2:$B$3440,0)),"No CHG TKT")</f>
        <v>No CHG TKT</v>
      </c>
      <c r="R263" s="6" t="b">
        <f>ISBLANK(#REF!)</f>
        <v>0</v>
      </c>
      <c r="S263" s="6" t="b">
        <f t="shared" si="33"/>
        <v>0</v>
      </c>
    </row>
    <row r="264" spans="1:19" ht="14.45" customHeight="1" x14ac:dyDescent="0.25">
      <c r="A264" t="s">
        <v>591</v>
      </c>
      <c r="B264" s="18" t="s">
        <v>1047</v>
      </c>
      <c r="C264" s="18" t="s">
        <v>1526</v>
      </c>
      <c r="D264" s="29">
        <v>44106.737928240742</v>
      </c>
      <c r="E264" s="96">
        <f t="shared" si="34"/>
        <v>44106</v>
      </c>
      <c r="F264" s="18" t="s">
        <v>2015</v>
      </c>
      <c r="G264" s="90" t="s">
        <v>2132</v>
      </c>
      <c r="H264" s="18" t="s">
        <v>2456</v>
      </c>
      <c r="I264" s="18" t="s">
        <v>2962</v>
      </c>
      <c r="J264" s="18" t="s">
        <v>2569</v>
      </c>
      <c r="K264" s="6" t="str">
        <f t="shared" si="28"/>
        <v>No</v>
      </c>
      <c r="L264" s="6" t="str">
        <f t="shared" si="29"/>
        <v>Yes</v>
      </c>
      <c r="M264" s="6" t="str">
        <f t="shared" si="30"/>
        <v>Yes</v>
      </c>
      <c r="N264" s="6" t="str">
        <f t="shared" si="31"/>
        <v>Yes</v>
      </c>
      <c r="O264" s="23" t="str">
        <f t="shared" si="32"/>
        <v>habitasse</v>
      </c>
      <c r="P264" s="6" t="b">
        <f>COUNTIF('Seat deployment CHG TKTs'!$B264:$B3440,I264)&gt;0</f>
        <v>0</v>
      </c>
      <c r="Q264" s="6" t="str">
        <f>IFERROR(INDEX('Seat deployment CHG TKTs'!$A$2:$A$3440,MATCH(I264,'Seat deployment CHG TKTs'!$B$2:$B$3440,0)),"No CHG TKT")</f>
        <v>No CHG TKT</v>
      </c>
      <c r="R264" s="6" t="b">
        <f>ISBLANK(#REF!)</f>
        <v>0</v>
      </c>
      <c r="S264" s="6" t="b">
        <f t="shared" si="33"/>
        <v>0</v>
      </c>
    </row>
    <row r="265" spans="1:19" ht="14.45" customHeight="1" x14ac:dyDescent="0.25">
      <c r="A265" t="s">
        <v>388</v>
      </c>
      <c r="B265" s="18" t="s">
        <v>864</v>
      </c>
      <c r="C265" s="18" t="s">
        <v>1209</v>
      </c>
      <c r="D265" s="29">
        <v>44108.09412037037</v>
      </c>
      <c r="E265" s="96">
        <f t="shared" si="34"/>
        <v>44108</v>
      </c>
      <c r="F265" s="18" t="s">
        <v>1812</v>
      </c>
      <c r="G265" s="90" t="s">
        <v>5</v>
      </c>
      <c r="H265" s="18" t="s">
        <v>2283</v>
      </c>
      <c r="I265" s="18" t="s">
        <v>2814</v>
      </c>
      <c r="J265" s="18" t="s">
        <v>2567</v>
      </c>
      <c r="K265" s="6" t="str">
        <f t="shared" si="28"/>
        <v>No</v>
      </c>
      <c r="L265" s="6" t="str">
        <f t="shared" si="29"/>
        <v>No</v>
      </c>
      <c r="M265" s="6" t="str">
        <f t="shared" si="30"/>
        <v>No</v>
      </c>
      <c r="N265" s="6" t="str">
        <f t="shared" si="31"/>
        <v>No</v>
      </c>
      <c r="O265" s="23" t="str">
        <f t="shared" si="32"/>
        <v>congue</v>
      </c>
      <c r="P265" s="6" t="b">
        <f>COUNTIF('Seat deployment CHG TKTs'!$B265:$B3440,I265)&gt;0</f>
        <v>0</v>
      </c>
      <c r="Q265" s="6" t="str">
        <f>IFERROR(INDEX('Seat deployment CHG TKTs'!$A$2:$A$3440,MATCH(I265,'Seat deployment CHG TKTs'!$B$2:$B$3440,0)),"No CHG TKT")</f>
        <v>No CHG TKT</v>
      </c>
      <c r="R265" s="6" t="b">
        <f>ISBLANK(#REF!)</f>
        <v>0</v>
      </c>
      <c r="S265" s="6" t="b">
        <f t="shared" si="33"/>
        <v>0</v>
      </c>
    </row>
    <row r="266" spans="1:19" ht="14.45" customHeight="1" x14ac:dyDescent="0.25">
      <c r="A266" t="s">
        <v>628</v>
      </c>
      <c r="B266" s="18" t="s">
        <v>1075</v>
      </c>
      <c r="C266" s="18" t="s">
        <v>1559</v>
      </c>
      <c r="D266" s="29">
        <v>44108.677604166667</v>
      </c>
      <c r="E266" s="96">
        <f t="shared" si="34"/>
        <v>44108</v>
      </c>
      <c r="F266" s="18" t="s">
        <v>2052</v>
      </c>
      <c r="G266" s="90" t="s">
        <v>2132</v>
      </c>
      <c r="H266" s="18" t="s">
        <v>2490</v>
      </c>
      <c r="I266" s="18" t="s">
        <v>2942</v>
      </c>
      <c r="J266" s="18" t="s">
        <v>2570</v>
      </c>
      <c r="K266" s="6" t="str">
        <f t="shared" si="28"/>
        <v>No</v>
      </c>
      <c r="L266" s="6" t="str">
        <f t="shared" si="29"/>
        <v>Yes</v>
      </c>
      <c r="M266" s="6" t="str">
        <f t="shared" si="30"/>
        <v>Yes</v>
      </c>
      <c r="N266" s="6" t="str">
        <f t="shared" si="31"/>
        <v>Yes</v>
      </c>
      <c r="O266" s="23" t="str">
        <f t="shared" si="32"/>
        <v>habitasse</v>
      </c>
      <c r="P266" s="6" t="b">
        <f>COUNTIF('Seat deployment CHG TKTs'!$B266:$B3440,I266)&gt;0</f>
        <v>0</v>
      </c>
      <c r="Q266" s="6" t="str">
        <f>IFERROR(INDEX('Seat deployment CHG TKTs'!$A$2:$A$3440,MATCH(I266,'Seat deployment CHG TKTs'!$B$2:$B$3440,0)),"No CHG TKT")</f>
        <v>No CHG TKT</v>
      </c>
      <c r="R266" s="6" t="b">
        <f>ISBLANK(#REF!)</f>
        <v>0</v>
      </c>
      <c r="S266" s="6" t="b">
        <f t="shared" si="33"/>
        <v>0</v>
      </c>
    </row>
    <row r="267" spans="1:19" ht="14.45" customHeight="1" x14ac:dyDescent="0.25">
      <c r="A267" t="s">
        <v>543</v>
      </c>
      <c r="B267" s="18" t="s">
        <v>1005</v>
      </c>
      <c r="C267" s="18" t="s">
        <v>1478</v>
      </c>
      <c r="D267" s="29">
        <v>44110.259351851855</v>
      </c>
      <c r="E267" s="96">
        <f t="shared" si="34"/>
        <v>44110</v>
      </c>
      <c r="F267" s="18" t="s">
        <v>1968</v>
      </c>
      <c r="G267" s="90" t="s">
        <v>2132</v>
      </c>
      <c r="H267" s="18" t="s">
        <v>2418</v>
      </c>
      <c r="I267" s="18" t="s">
        <v>3024</v>
      </c>
      <c r="J267" s="18" t="s">
        <v>2568</v>
      </c>
      <c r="K267" s="6" t="str">
        <f t="shared" si="28"/>
        <v>No</v>
      </c>
      <c r="L267" s="6" t="str">
        <f t="shared" si="29"/>
        <v>Yes</v>
      </c>
      <c r="M267" s="6" t="str">
        <f t="shared" si="30"/>
        <v>Yes</v>
      </c>
      <c r="N267" s="6" t="str">
        <f t="shared" si="31"/>
        <v>Yes</v>
      </c>
      <c r="O267" s="23" t="str">
        <f t="shared" si="32"/>
        <v>habitasse</v>
      </c>
      <c r="P267" s="6" t="b">
        <f>COUNTIF('Seat deployment CHG TKTs'!$B267:$B3440,I267)&gt;0</f>
        <v>0</v>
      </c>
      <c r="Q267" s="6" t="str">
        <f>IFERROR(INDEX('Seat deployment CHG TKTs'!$A$2:$A$3440,MATCH(I267,'Seat deployment CHG TKTs'!$B$2:$B$3440,0)),"No CHG TKT")</f>
        <v>No CHG TKT</v>
      </c>
      <c r="R267" s="6" t="b">
        <f>ISBLANK(#REF!)</f>
        <v>0</v>
      </c>
      <c r="S267" s="6" t="b">
        <f t="shared" si="33"/>
        <v>0</v>
      </c>
    </row>
    <row r="268" spans="1:19" ht="14.45" customHeight="1" x14ac:dyDescent="0.25">
      <c r="A268" t="s">
        <v>614</v>
      </c>
      <c r="B268" s="18" t="s">
        <v>1064</v>
      </c>
      <c r="C268" s="18" t="s">
        <v>1545</v>
      </c>
      <c r="D268" s="29">
        <v>44111.371562499997</v>
      </c>
      <c r="E268" s="96">
        <f t="shared" si="34"/>
        <v>44111</v>
      </c>
      <c r="F268" s="18" t="s">
        <v>2038</v>
      </c>
      <c r="G268" s="90" t="s">
        <v>2132</v>
      </c>
      <c r="H268" s="18" t="s">
        <v>2478</v>
      </c>
      <c r="I268" s="18" t="s">
        <v>2617</v>
      </c>
      <c r="J268" s="18" t="s">
        <v>2570</v>
      </c>
      <c r="K268" s="6" t="str">
        <f t="shared" si="28"/>
        <v>No</v>
      </c>
      <c r="L268" s="6" t="str">
        <f t="shared" si="29"/>
        <v>Yes</v>
      </c>
      <c r="M268" s="6" t="str">
        <f t="shared" si="30"/>
        <v>Yes</v>
      </c>
      <c r="N268" s="6" t="str">
        <f t="shared" si="31"/>
        <v>Yes</v>
      </c>
      <c r="O268" s="23" t="str">
        <f t="shared" si="32"/>
        <v>habitasse</v>
      </c>
      <c r="P268" s="6" t="b">
        <f>COUNTIF('Seat deployment CHG TKTs'!$B268:$B3440,I268)&gt;0</f>
        <v>1</v>
      </c>
      <c r="Q268" s="6" t="str">
        <f>IFERROR(INDEX('Seat deployment CHG TKTs'!$A$2:$A$3440,MATCH(I268,'Seat deployment CHG TKTs'!$B$2:$B$3440,0)),"No CHG TKT")</f>
        <v>CHG0007857</v>
      </c>
      <c r="R268" s="6" t="b">
        <f>ISBLANK(#REF!)</f>
        <v>0</v>
      </c>
      <c r="S268" s="6" t="b">
        <f t="shared" si="33"/>
        <v>0</v>
      </c>
    </row>
    <row r="269" spans="1:19" ht="14.45" customHeight="1" x14ac:dyDescent="0.25">
      <c r="A269" t="s">
        <v>276</v>
      </c>
      <c r="B269" s="18" t="s">
        <v>763</v>
      </c>
      <c r="C269" s="18" t="s">
        <v>1211</v>
      </c>
      <c r="D269" s="29">
        <v>44112.643194444441</v>
      </c>
      <c r="E269" s="96">
        <f t="shared" si="34"/>
        <v>44112</v>
      </c>
      <c r="F269" s="18" t="s">
        <v>1699</v>
      </c>
      <c r="G269" s="7" t="s">
        <v>4</v>
      </c>
      <c r="H269" s="18" t="s">
        <v>2188</v>
      </c>
      <c r="I269" s="18" t="s">
        <v>2877</v>
      </c>
      <c r="J269" s="18" t="s">
        <v>2564</v>
      </c>
      <c r="K269" s="6" t="str">
        <f t="shared" si="28"/>
        <v>No</v>
      </c>
      <c r="L269" s="6" t="str">
        <f t="shared" si="29"/>
        <v>Yes</v>
      </c>
      <c r="M269" s="6" t="str">
        <f t="shared" si="30"/>
        <v>Yes</v>
      </c>
      <c r="N269" s="6" t="str">
        <f t="shared" si="31"/>
        <v>Yes</v>
      </c>
      <c r="O269" s="23" t="str">
        <f t="shared" si="32"/>
        <v>congue</v>
      </c>
      <c r="P269" s="6" t="b">
        <f>COUNTIF('Seat deployment CHG TKTs'!$B269:$B3440,I269)&gt;0</f>
        <v>0</v>
      </c>
      <c r="Q269" s="6" t="str">
        <f>IFERROR(INDEX('Seat deployment CHG TKTs'!$A$2:$A$3440,MATCH(I269,'Seat deployment CHG TKTs'!$B$2:$B$3440,0)),"No CHG TKT")</f>
        <v>No CHG TKT</v>
      </c>
      <c r="R269" s="6" t="b">
        <f>ISBLANK(#REF!)</f>
        <v>0</v>
      </c>
      <c r="S269" s="6" t="b">
        <f t="shared" si="33"/>
        <v>0</v>
      </c>
    </row>
    <row r="270" spans="1:19" ht="14.45" customHeight="1" x14ac:dyDescent="0.25">
      <c r="A270" t="s">
        <v>530</v>
      </c>
      <c r="B270" s="18" t="s">
        <v>994</v>
      </c>
      <c r="C270" s="18" t="s">
        <v>1465</v>
      </c>
      <c r="D270" s="29">
        <v>44112.953599537039</v>
      </c>
      <c r="E270" s="96">
        <f t="shared" si="34"/>
        <v>44112</v>
      </c>
      <c r="F270" s="18" t="s">
        <v>1955</v>
      </c>
      <c r="G270" s="90" t="s">
        <v>2131</v>
      </c>
      <c r="H270" s="18" t="s">
        <v>2406</v>
      </c>
      <c r="I270" s="18" t="s">
        <v>2990</v>
      </c>
      <c r="J270" s="18" t="s">
        <v>2568</v>
      </c>
      <c r="K270" s="6" t="str">
        <f t="shared" si="28"/>
        <v>No</v>
      </c>
      <c r="L270" s="6" t="str">
        <f t="shared" si="29"/>
        <v>Yes</v>
      </c>
      <c r="M270" s="6" t="str">
        <f t="shared" si="30"/>
        <v>Yes</v>
      </c>
      <c r="N270" s="6" t="str">
        <f t="shared" si="31"/>
        <v>Yes</v>
      </c>
      <c r="O270" s="23" t="str">
        <f t="shared" si="32"/>
        <v>habitasse</v>
      </c>
      <c r="P270" s="6" t="b">
        <f>COUNTIF('Seat deployment CHG TKTs'!$B270:$B3440,I270)&gt;0</f>
        <v>0</v>
      </c>
      <c r="Q270" s="6" t="str">
        <f>IFERROR(INDEX('Seat deployment CHG TKTs'!$A$2:$A$3440,MATCH(I270,'Seat deployment CHG TKTs'!$B$2:$B$3440,0)),"No CHG TKT")</f>
        <v>No CHG TKT</v>
      </c>
      <c r="R270" s="6" t="b">
        <f>ISBLANK(#REF!)</f>
        <v>0</v>
      </c>
      <c r="S270" s="6" t="b">
        <f t="shared" si="33"/>
        <v>0</v>
      </c>
    </row>
    <row r="271" spans="1:19" ht="14.45" customHeight="1" x14ac:dyDescent="0.25">
      <c r="A271" t="s">
        <v>454</v>
      </c>
      <c r="B271" s="18" t="s">
        <v>929</v>
      </c>
      <c r="C271" s="18" t="s">
        <v>1391</v>
      </c>
      <c r="D271" s="29">
        <v>44113.278993055559</v>
      </c>
      <c r="E271" s="96">
        <f t="shared" si="34"/>
        <v>44113</v>
      </c>
      <c r="F271" s="18" t="s">
        <v>1879</v>
      </c>
      <c r="G271" s="90" t="s">
        <v>5</v>
      </c>
      <c r="H271" s="18" t="s">
        <v>2341</v>
      </c>
      <c r="I271" s="18" t="s">
        <v>2756</v>
      </c>
      <c r="J271" s="18" t="s">
        <v>2567</v>
      </c>
      <c r="K271" s="6" t="str">
        <f t="shared" si="28"/>
        <v>No</v>
      </c>
      <c r="L271" s="6" t="str">
        <f t="shared" si="29"/>
        <v>Yes</v>
      </c>
      <c r="M271" s="6" t="str">
        <f t="shared" si="30"/>
        <v>Yes</v>
      </c>
      <c r="N271" s="6" t="str">
        <f t="shared" si="31"/>
        <v>Yes</v>
      </c>
      <c r="O271" s="23" t="str">
        <f t="shared" si="32"/>
        <v>habitasse</v>
      </c>
      <c r="P271" s="6" t="b">
        <f>COUNTIF('Seat deployment CHG TKTs'!$B271:$B3440,I271)&gt;0</f>
        <v>0</v>
      </c>
      <c r="Q271" s="6" t="str">
        <f>IFERROR(INDEX('Seat deployment CHG TKTs'!$A$2:$A$3440,MATCH(I271,'Seat deployment CHG TKTs'!$B$2:$B$3440,0)),"No CHG TKT")</f>
        <v>No CHG TKT</v>
      </c>
      <c r="R271" s="6" t="b">
        <f>ISBLANK(#REF!)</f>
        <v>0</v>
      </c>
      <c r="S271" s="6" t="b">
        <f t="shared" si="33"/>
        <v>0</v>
      </c>
    </row>
    <row r="272" spans="1:19" ht="14.45" customHeight="1" x14ac:dyDescent="0.25">
      <c r="A272" t="s">
        <v>392</v>
      </c>
      <c r="B272" s="18" t="s">
        <v>869</v>
      </c>
      <c r="C272" s="18" t="s">
        <v>1328</v>
      </c>
      <c r="D272" s="29">
        <v>44113.351643518516</v>
      </c>
      <c r="E272" s="96">
        <f t="shared" si="34"/>
        <v>44113</v>
      </c>
      <c r="F272" s="18" t="s">
        <v>1817</v>
      </c>
      <c r="G272" s="90" t="s">
        <v>5</v>
      </c>
      <c r="H272" s="18" t="s">
        <v>2287</v>
      </c>
      <c r="I272" s="18" t="s">
        <v>2612</v>
      </c>
      <c r="J272" s="18" t="s">
        <v>2567</v>
      </c>
      <c r="K272" s="6" t="str">
        <f t="shared" si="28"/>
        <v>No</v>
      </c>
      <c r="L272" s="6" t="str">
        <f t="shared" si="29"/>
        <v>Yes</v>
      </c>
      <c r="M272" s="6" t="str">
        <f t="shared" si="30"/>
        <v>Yes</v>
      </c>
      <c r="N272" s="6" t="str">
        <f t="shared" si="31"/>
        <v>Yes</v>
      </c>
      <c r="O272" s="23" t="str">
        <f t="shared" si="32"/>
        <v>habitasse</v>
      </c>
      <c r="P272" s="6" t="b">
        <f>COUNTIF('Seat deployment CHG TKTs'!$B272:$B3440,I272)&gt;0</f>
        <v>1</v>
      </c>
      <c r="Q272" s="6" t="str">
        <f>IFERROR(INDEX('Seat deployment CHG TKTs'!$A$2:$A$3440,MATCH(I272,'Seat deployment CHG TKTs'!$B$2:$B$3440,0)),"No CHG TKT")</f>
        <v>CHG0006963</v>
      </c>
      <c r="R272" s="6" t="b">
        <f>ISBLANK(#REF!)</f>
        <v>0</v>
      </c>
      <c r="S272" s="6" t="b">
        <f t="shared" si="33"/>
        <v>0</v>
      </c>
    </row>
    <row r="273" spans="1:19" ht="14.45" customHeight="1" x14ac:dyDescent="0.25">
      <c r="A273" t="s">
        <v>621</v>
      </c>
      <c r="B273" s="18" t="s">
        <v>1060</v>
      </c>
      <c r="C273" s="18" t="s">
        <v>1552</v>
      </c>
      <c r="D273" s="29">
        <v>44115.233506944445</v>
      </c>
      <c r="E273" s="96">
        <f t="shared" si="34"/>
        <v>44115</v>
      </c>
      <c r="F273" s="18" t="s">
        <v>2045</v>
      </c>
      <c r="G273" s="90" t="s">
        <v>2132</v>
      </c>
      <c r="H273" s="18" t="s">
        <v>2484</v>
      </c>
      <c r="I273" s="18" t="s">
        <v>2582</v>
      </c>
      <c r="J273" s="18" t="s">
        <v>2570</v>
      </c>
      <c r="K273" s="6" t="str">
        <f t="shared" si="28"/>
        <v>No</v>
      </c>
      <c r="L273" s="6" t="str">
        <f t="shared" si="29"/>
        <v>Yes</v>
      </c>
      <c r="M273" s="6" t="str">
        <f t="shared" si="30"/>
        <v>Yes</v>
      </c>
      <c r="N273" s="6" t="str">
        <f t="shared" si="31"/>
        <v>Yes</v>
      </c>
      <c r="O273" s="23" t="str">
        <f t="shared" si="32"/>
        <v>habitasse</v>
      </c>
      <c r="P273" s="6" t="b">
        <f>COUNTIF('Seat deployment CHG TKTs'!$B273:$B3440,I273)&gt;0</f>
        <v>1</v>
      </c>
      <c r="Q273" s="6" t="str">
        <f>IFERROR(INDEX('Seat deployment CHG TKTs'!$A$2:$A$3440,MATCH(I273,'Seat deployment CHG TKTs'!$B$2:$B$3440,0)),"No CHG TKT")</f>
        <v>CHG0004678</v>
      </c>
      <c r="R273" s="6" t="b">
        <f>ISBLANK(#REF!)</f>
        <v>0</v>
      </c>
      <c r="S273" s="6" t="b">
        <f t="shared" si="33"/>
        <v>0</v>
      </c>
    </row>
    <row r="274" spans="1:19" ht="14.45" customHeight="1" x14ac:dyDescent="0.25">
      <c r="A274" t="s">
        <v>649</v>
      </c>
      <c r="B274" s="18" t="s">
        <v>1095</v>
      </c>
      <c r="C274" s="18" t="s">
        <v>1579</v>
      </c>
      <c r="D274" s="29">
        <v>44115.448472222219</v>
      </c>
      <c r="E274" s="96">
        <f t="shared" si="34"/>
        <v>44115</v>
      </c>
      <c r="F274" s="18" t="s">
        <v>2073</v>
      </c>
      <c r="G274" s="90" t="s">
        <v>2132</v>
      </c>
      <c r="H274" s="18" t="s">
        <v>2510</v>
      </c>
      <c r="I274" s="18" t="s">
        <v>2697</v>
      </c>
      <c r="J274" s="18" t="s">
        <v>2570</v>
      </c>
      <c r="K274" s="6" t="str">
        <f t="shared" si="28"/>
        <v>No</v>
      </c>
      <c r="L274" s="6" t="str">
        <f t="shared" si="29"/>
        <v>No</v>
      </c>
      <c r="M274" s="6" t="str">
        <f t="shared" si="30"/>
        <v>No</v>
      </c>
      <c r="N274" s="6" t="str">
        <f t="shared" si="31"/>
        <v>No</v>
      </c>
      <c r="O274" s="23" t="str">
        <f t="shared" si="32"/>
        <v>ultrices</v>
      </c>
      <c r="P274" s="6" t="b">
        <f>COUNTIF('Seat deployment CHG TKTs'!$B274:$B3440,I274)&gt;0</f>
        <v>0</v>
      </c>
      <c r="Q274" s="6" t="str">
        <f>IFERROR(INDEX('Seat deployment CHG TKTs'!$A$2:$A$3440,MATCH(I274,'Seat deployment CHG TKTs'!$B$2:$B$3440,0)),"No CHG TKT")</f>
        <v>No CHG TKT</v>
      </c>
      <c r="R274" s="6" t="b">
        <f>ISBLANK(#REF!)</f>
        <v>0</v>
      </c>
      <c r="S274" s="6" t="b">
        <f t="shared" si="33"/>
        <v>0</v>
      </c>
    </row>
    <row r="275" spans="1:19" ht="14.45" customHeight="1" x14ac:dyDescent="0.25">
      <c r="A275" t="s">
        <v>303</v>
      </c>
      <c r="B275" s="18" t="s">
        <v>789</v>
      </c>
      <c r="C275" s="18" t="s">
        <v>1238</v>
      </c>
      <c r="D275" s="29">
        <v>44118.4690162037</v>
      </c>
      <c r="E275" s="96">
        <f t="shared" si="34"/>
        <v>44118</v>
      </c>
      <c r="F275" s="18" t="s">
        <v>1726</v>
      </c>
      <c r="G275" s="7" t="s">
        <v>4</v>
      </c>
      <c r="H275" s="18" t="s">
        <v>1634</v>
      </c>
      <c r="I275" s="18" t="s">
        <v>2880</v>
      </c>
      <c r="J275" s="18" t="s">
        <v>2565</v>
      </c>
      <c r="K275" s="6" t="str">
        <f t="shared" si="28"/>
        <v>No</v>
      </c>
      <c r="L275" s="6" t="str">
        <f t="shared" si="29"/>
        <v>Yes</v>
      </c>
      <c r="M275" s="6" t="str">
        <f t="shared" si="30"/>
        <v>Yes</v>
      </c>
      <c r="N275" s="6" t="str">
        <f t="shared" si="31"/>
        <v>Yes</v>
      </c>
      <c r="O275" s="23" t="str">
        <f t="shared" si="32"/>
        <v>habitasse</v>
      </c>
      <c r="P275" s="6" t="b">
        <f>COUNTIF('Seat deployment CHG TKTs'!$B275:$B3440,I275)&gt;0</f>
        <v>0</v>
      </c>
      <c r="Q275" s="6" t="str">
        <f>IFERROR(INDEX('Seat deployment CHG TKTs'!$A$2:$A$3440,MATCH(I275,'Seat deployment CHG TKTs'!$B$2:$B$3440,0)),"No CHG TKT")</f>
        <v>No CHG TKT</v>
      </c>
      <c r="R275" s="6" t="b">
        <f>ISBLANK(#REF!)</f>
        <v>0</v>
      </c>
      <c r="S275" s="6" t="b">
        <f t="shared" si="33"/>
        <v>0</v>
      </c>
    </row>
    <row r="276" spans="1:19" ht="14.45" customHeight="1" x14ac:dyDescent="0.25">
      <c r="A276" t="s">
        <v>520</v>
      </c>
      <c r="B276" s="18" t="s">
        <v>984</v>
      </c>
      <c r="C276" s="18" t="s">
        <v>1455</v>
      </c>
      <c r="D276" s="29">
        <v>44118.732685185183</v>
      </c>
      <c r="E276" s="96">
        <f t="shared" si="34"/>
        <v>44118</v>
      </c>
      <c r="F276" s="18" t="s">
        <v>1945</v>
      </c>
      <c r="G276" s="90" t="s">
        <v>2131</v>
      </c>
      <c r="H276" s="18" t="s">
        <v>2397</v>
      </c>
      <c r="I276" s="18" t="s">
        <v>2924</v>
      </c>
      <c r="J276" s="18" t="s">
        <v>2568</v>
      </c>
      <c r="K276" s="6" t="str">
        <f t="shared" si="28"/>
        <v>No</v>
      </c>
      <c r="L276" s="6" t="str">
        <f t="shared" si="29"/>
        <v>No</v>
      </c>
      <c r="M276" s="6" t="str">
        <f t="shared" si="30"/>
        <v>No</v>
      </c>
      <c r="N276" s="6" t="str">
        <f t="shared" si="31"/>
        <v>Yes</v>
      </c>
      <c r="O276" s="23" t="str">
        <f t="shared" si="32"/>
        <v>congue</v>
      </c>
      <c r="P276" s="6" t="b">
        <f>COUNTIF('Seat deployment CHG TKTs'!$B276:$B3440,I276)&gt;0</f>
        <v>0</v>
      </c>
      <c r="Q276" s="6" t="str">
        <f>IFERROR(INDEX('Seat deployment CHG TKTs'!$A$2:$A$3440,MATCH(I276,'Seat deployment CHG TKTs'!$B$2:$B$3440,0)),"No CHG TKT")</f>
        <v>No CHG TKT</v>
      </c>
      <c r="R276" s="6" t="b">
        <f>ISBLANK(#REF!)</f>
        <v>0</v>
      </c>
      <c r="S276" s="6" t="b">
        <f t="shared" si="33"/>
        <v>0</v>
      </c>
    </row>
    <row r="277" spans="1:19" ht="14.45" customHeight="1" x14ac:dyDescent="0.25">
      <c r="A277" t="s">
        <v>512</v>
      </c>
      <c r="B277" s="18" t="s">
        <v>976</v>
      </c>
      <c r="C277" s="18" t="s">
        <v>1447</v>
      </c>
      <c r="D277" s="29">
        <v>44119.369409722225</v>
      </c>
      <c r="E277" s="96">
        <f t="shared" si="34"/>
        <v>44119</v>
      </c>
      <c r="F277" s="18" t="s">
        <v>1937</v>
      </c>
      <c r="G277" s="90" t="s">
        <v>2131</v>
      </c>
      <c r="H277" s="18" t="s">
        <v>2389</v>
      </c>
      <c r="I277" s="18" t="s">
        <v>2616</v>
      </c>
      <c r="J277" s="18" t="s">
        <v>2568</v>
      </c>
      <c r="K277" s="6" t="str">
        <f t="shared" si="28"/>
        <v>No</v>
      </c>
      <c r="L277" s="6" t="str">
        <f t="shared" si="29"/>
        <v>Yes</v>
      </c>
      <c r="M277" s="6" t="str">
        <f t="shared" si="30"/>
        <v>Yes</v>
      </c>
      <c r="N277" s="6" t="str">
        <f t="shared" si="31"/>
        <v>Yes</v>
      </c>
      <c r="O277" s="23" t="str">
        <f t="shared" si="32"/>
        <v>habitasse</v>
      </c>
      <c r="P277" s="6" t="b">
        <f>COUNTIF('Seat deployment CHG TKTs'!$B277:$B3440,I277)&gt;0</f>
        <v>1</v>
      </c>
      <c r="Q277" s="6" t="str">
        <f>IFERROR(INDEX('Seat deployment CHG TKTs'!$A$2:$A$3440,MATCH(I277,'Seat deployment CHG TKTs'!$B$2:$B$3440,0)),"No CHG TKT")</f>
        <v>CHG0008268</v>
      </c>
      <c r="R277" s="6" t="b">
        <f>ISBLANK(#REF!)</f>
        <v>0</v>
      </c>
      <c r="S277" s="6" t="b">
        <f t="shared" si="33"/>
        <v>0</v>
      </c>
    </row>
    <row r="278" spans="1:19" ht="14.45" customHeight="1" x14ac:dyDescent="0.25">
      <c r="A278" t="s">
        <v>325</v>
      </c>
      <c r="B278" s="18" t="s">
        <v>808</v>
      </c>
      <c r="C278" s="18" t="s">
        <v>1260</v>
      </c>
      <c r="D278" s="29">
        <v>44119.919745370367</v>
      </c>
      <c r="E278" s="96">
        <f t="shared" si="34"/>
        <v>44119</v>
      </c>
      <c r="F278" s="18" t="s">
        <v>1748</v>
      </c>
      <c r="G278" s="7" t="s">
        <v>4</v>
      </c>
      <c r="H278" s="18" t="s">
        <v>2231</v>
      </c>
      <c r="I278" s="18" t="s">
        <v>3027</v>
      </c>
      <c r="J278" s="18" t="s">
        <v>2566</v>
      </c>
      <c r="K278" s="6" t="str">
        <f t="shared" si="28"/>
        <v>No</v>
      </c>
      <c r="L278" s="6" t="str">
        <f t="shared" si="29"/>
        <v>No</v>
      </c>
      <c r="M278" s="6" t="str">
        <f t="shared" si="30"/>
        <v>No</v>
      </c>
      <c r="N278" s="6" t="str">
        <f t="shared" si="31"/>
        <v>Yes</v>
      </c>
      <c r="O278" s="23" t="str">
        <f t="shared" si="32"/>
        <v>habitasse</v>
      </c>
      <c r="P278" s="6" t="b">
        <f>COUNTIF('Seat deployment CHG TKTs'!$B278:$B3440,I278)&gt;0</f>
        <v>0</v>
      </c>
      <c r="Q278" s="6" t="str">
        <f>IFERROR(INDEX('Seat deployment CHG TKTs'!$A$2:$A$3440,MATCH(I278,'Seat deployment CHG TKTs'!$B$2:$B$3440,0)),"No CHG TKT")</f>
        <v>No CHG TKT</v>
      </c>
      <c r="R278" s="6" t="b">
        <f>ISBLANK(#REF!)</f>
        <v>0</v>
      </c>
      <c r="S278" s="6" t="b">
        <f t="shared" si="33"/>
        <v>0</v>
      </c>
    </row>
    <row r="279" spans="1:19" ht="14.45" customHeight="1" x14ac:dyDescent="0.25">
      <c r="A279" t="s">
        <v>351</v>
      </c>
      <c r="B279" s="18" t="s">
        <v>831</v>
      </c>
      <c r="C279" s="18" t="s">
        <v>1286</v>
      </c>
      <c r="D279" s="29">
        <v>44119.963576388887</v>
      </c>
      <c r="E279" s="96">
        <f t="shared" si="34"/>
        <v>44119</v>
      </c>
      <c r="F279" s="18" t="s">
        <v>1774</v>
      </c>
      <c r="G279" s="7" t="s">
        <v>4</v>
      </c>
      <c r="H279" s="18" t="s">
        <v>1634</v>
      </c>
      <c r="I279" s="18" t="s">
        <v>2768</v>
      </c>
      <c r="J279" s="18" t="s">
        <v>2566</v>
      </c>
      <c r="K279" s="6" t="str">
        <f t="shared" si="28"/>
        <v>Yes</v>
      </c>
      <c r="L279" s="6" t="str">
        <f t="shared" si="29"/>
        <v>Yes</v>
      </c>
      <c r="M279" s="6" t="str">
        <f t="shared" si="30"/>
        <v>Yes</v>
      </c>
      <c r="N279" s="6" t="str">
        <f t="shared" si="31"/>
        <v>Yes</v>
      </c>
      <c r="O279" s="23" t="str">
        <f t="shared" si="32"/>
        <v>habitasse</v>
      </c>
      <c r="P279" s="6" t="b">
        <f>COUNTIF('Seat deployment CHG TKTs'!$B279:$B3440,I279)&gt;0</f>
        <v>0</v>
      </c>
      <c r="Q279" s="6" t="str">
        <f>IFERROR(INDEX('Seat deployment CHG TKTs'!$A$2:$A$3440,MATCH(I279,'Seat deployment CHG TKTs'!$B$2:$B$3440,0)),"No CHG TKT")</f>
        <v>No CHG TKT</v>
      </c>
      <c r="R279" s="6" t="b">
        <f>ISBLANK(#REF!)</f>
        <v>0</v>
      </c>
      <c r="S279" s="6" t="b">
        <f t="shared" si="33"/>
        <v>0</v>
      </c>
    </row>
    <row r="280" spans="1:19" ht="14.45" customHeight="1" x14ac:dyDescent="0.25">
      <c r="A280" t="s">
        <v>556</v>
      </c>
      <c r="B280" s="18" t="s">
        <v>1015</v>
      </c>
      <c r="C280" s="18" t="s">
        <v>1491</v>
      </c>
      <c r="D280" s="29">
        <v>44120.381504629629</v>
      </c>
      <c r="E280" s="96">
        <f t="shared" si="34"/>
        <v>44120</v>
      </c>
      <c r="F280" s="18" t="s">
        <v>1980</v>
      </c>
      <c r="G280" s="90" t="s">
        <v>2132</v>
      </c>
      <c r="H280" s="18" t="s">
        <v>2429</v>
      </c>
      <c r="I280" s="18" t="s">
        <v>2624</v>
      </c>
      <c r="J280" s="18" t="s">
        <v>2569</v>
      </c>
      <c r="K280" s="6" t="str">
        <f t="shared" si="28"/>
        <v>No</v>
      </c>
      <c r="L280" s="6" t="str">
        <f t="shared" si="29"/>
        <v>Yes</v>
      </c>
      <c r="M280" s="6" t="str">
        <f t="shared" si="30"/>
        <v>Yes</v>
      </c>
      <c r="N280" s="6" t="str">
        <f t="shared" si="31"/>
        <v>Yes</v>
      </c>
      <c r="O280" s="23" t="str">
        <f t="shared" si="32"/>
        <v>habitasse</v>
      </c>
      <c r="P280" s="6" t="b">
        <f>COUNTIF('Seat deployment CHG TKTs'!$B280:$B3440,I280)&gt;0</f>
        <v>0</v>
      </c>
      <c r="Q280" s="6" t="str">
        <f>IFERROR(INDEX('Seat deployment CHG TKTs'!$A$2:$A$3440,MATCH(I280,'Seat deployment CHG TKTs'!$B$2:$B$3440,0)),"No CHG TKT")</f>
        <v>No CHG TKT</v>
      </c>
      <c r="R280" s="6" t="b">
        <f>ISBLANK(#REF!)</f>
        <v>0</v>
      </c>
      <c r="S280" s="6" t="b">
        <f t="shared" si="33"/>
        <v>0</v>
      </c>
    </row>
    <row r="281" spans="1:19" ht="14.45" customHeight="1" x14ac:dyDescent="0.25">
      <c r="A281" t="s">
        <v>524</v>
      </c>
      <c r="B281" s="18" t="s">
        <v>988</v>
      </c>
      <c r="C281" s="18" t="s">
        <v>1459</v>
      </c>
      <c r="D281" s="29">
        <v>44120.957314814812</v>
      </c>
      <c r="E281" s="96">
        <f t="shared" si="34"/>
        <v>44120</v>
      </c>
      <c r="F281" s="18" t="s">
        <v>1949</v>
      </c>
      <c r="G281" s="90" t="s">
        <v>2131</v>
      </c>
      <c r="H281" s="18" t="s">
        <v>1634</v>
      </c>
      <c r="I281" s="18" t="s">
        <v>2805</v>
      </c>
      <c r="J281" s="18" t="s">
        <v>2568</v>
      </c>
      <c r="K281" s="6" t="str">
        <f t="shared" si="28"/>
        <v>No</v>
      </c>
      <c r="L281" s="6" t="str">
        <f t="shared" si="29"/>
        <v>Yes</v>
      </c>
      <c r="M281" s="6" t="str">
        <f t="shared" si="30"/>
        <v>Yes</v>
      </c>
      <c r="N281" s="6" t="str">
        <f t="shared" si="31"/>
        <v>Yes</v>
      </c>
      <c r="O281" s="23" t="str">
        <f t="shared" si="32"/>
        <v>habitasse</v>
      </c>
      <c r="P281" s="6" t="b">
        <f>COUNTIF('Seat deployment CHG TKTs'!$B281:$B3440,I281)&gt;0</f>
        <v>0</v>
      </c>
      <c r="Q281" s="6" t="str">
        <f>IFERROR(INDEX('Seat deployment CHG TKTs'!$A$2:$A$3440,MATCH(I281,'Seat deployment CHG TKTs'!$B$2:$B$3440,0)),"No CHG TKT")</f>
        <v>No CHG TKT</v>
      </c>
      <c r="R281" s="6" t="b">
        <f>ISBLANK(#REF!)</f>
        <v>0</v>
      </c>
      <c r="S281" s="6" t="b">
        <f t="shared" si="33"/>
        <v>0</v>
      </c>
    </row>
    <row r="282" spans="1:19" ht="14.45" customHeight="1" x14ac:dyDescent="0.25">
      <c r="A282" t="s">
        <v>244</v>
      </c>
      <c r="B282" s="18" t="s">
        <v>736</v>
      </c>
      <c r="C282" s="18" t="s">
        <v>1179</v>
      </c>
      <c r="D282" s="29">
        <v>44121.039201388892</v>
      </c>
      <c r="E282" s="96">
        <f t="shared" si="34"/>
        <v>44121</v>
      </c>
      <c r="F282" s="18" t="s">
        <v>1667</v>
      </c>
      <c r="G282" s="7" t="s">
        <v>4</v>
      </c>
      <c r="H282" s="18" t="s">
        <v>1634</v>
      </c>
      <c r="I282" s="18" t="s">
        <v>2884</v>
      </c>
      <c r="J282" s="18" t="s">
        <v>2562</v>
      </c>
      <c r="K282" s="6" t="str">
        <f t="shared" si="28"/>
        <v>No</v>
      </c>
      <c r="L282" s="6" t="str">
        <f t="shared" si="29"/>
        <v>Yes</v>
      </c>
      <c r="M282" s="6" t="str">
        <f t="shared" si="30"/>
        <v>Yes</v>
      </c>
      <c r="N282" s="6" t="str">
        <f t="shared" si="31"/>
        <v>Yes</v>
      </c>
      <c r="O282" s="23" t="str">
        <f t="shared" si="32"/>
        <v>habitasse</v>
      </c>
      <c r="P282" s="6" t="b">
        <f>COUNTIF('Seat deployment CHG TKTs'!$B282:$B3440,I282)&gt;0</f>
        <v>0</v>
      </c>
      <c r="Q282" s="6" t="str">
        <f>IFERROR(INDEX('Seat deployment CHG TKTs'!$A$2:$A$3440,MATCH(I282,'Seat deployment CHG TKTs'!$B$2:$B$3440,0)),"No CHG TKT")</f>
        <v>No CHG TKT</v>
      </c>
      <c r="R282" s="6" t="b">
        <f>ISBLANK(#REF!)</f>
        <v>0</v>
      </c>
      <c r="S282" s="6" t="b">
        <f t="shared" si="33"/>
        <v>0</v>
      </c>
    </row>
    <row r="283" spans="1:19" ht="14.45" customHeight="1" x14ac:dyDescent="0.25">
      <c r="A283" t="s">
        <v>337</v>
      </c>
      <c r="B283" s="18" t="s">
        <v>818</v>
      </c>
      <c r="C283" s="18" t="s">
        <v>1272</v>
      </c>
      <c r="D283" s="29">
        <v>44121.327615740738</v>
      </c>
      <c r="E283" s="96">
        <f t="shared" si="34"/>
        <v>44121</v>
      </c>
      <c r="F283" s="18" t="s">
        <v>1760</v>
      </c>
      <c r="G283" s="7" t="s">
        <v>4</v>
      </c>
      <c r="H283" s="18" t="s">
        <v>2184</v>
      </c>
      <c r="I283" s="18" t="s">
        <v>2660</v>
      </c>
      <c r="J283" s="18" t="s">
        <v>2566</v>
      </c>
      <c r="K283" s="6" t="str">
        <f t="shared" si="28"/>
        <v>No</v>
      </c>
      <c r="L283" s="6" t="str">
        <f t="shared" si="29"/>
        <v>Yes</v>
      </c>
      <c r="M283" s="6" t="str">
        <f t="shared" si="30"/>
        <v>Yes</v>
      </c>
      <c r="N283" s="6" t="str">
        <f t="shared" si="31"/>
        <v>Yes</v>
      </c>
      <c r="O283" s="23" t="str">
        <f t="shared" si="32"/>
        <v>habitasse</v>
      </c>
      <c r="P283" s="6" t="b">
        <f>COUNTIF('Seat deployment CHG TKTs'!$B283:$B3440,I283)&gt;0</f>
        <v>0</v>
      </c>
      <c r="Q283" s="6" t="str">
        <f>IFERROR(INDEX('Seat deployment CHG TKTs'!$A$2:$A$3440,MATCH(I283,'Seat deployment CHG TKTs'!$B$2:$B$3440,0)),"No CHG TKT")</f>
        <v>No CHG TKT</v>
      </c>
      <c r="R283" s="6" t="b">
        <f>ISBLANK(#REF!)</f>
        <v>0</v>
      </c>
      <c r="S283" s="6" t="b">
        <f t="shared" si="33"/>
        <v>0</v>
      </c>
    </row>
    <row r="284" spans="1:19" ht="14.45" customHeight="1" x14ac:dyDescent="0.25">
      <c r="A284" t="s">
        <v>346</v>
      </c>
      <c r="B284" s="18" t="s">
        <v>826</v>
      </c>
      <c r="C284" s="18" t="s">
        <v>1281</v>
      </c>
      <c r="D284" s="29">
        <v>44122.169398148151</v>
      </c>
      <c r="E284" s="96">
        <f t="shared" si="34"/>
        <v>44122</v>
      </c>
      <c r="F284" s="18" t="s">
        <v>1769</v>
      </c>
      <c r="G284" s="7" t="s">
        <v>4</v>
      </c>
      <c r="H284" s="18" t="s">
        <v>2249</v>
      </c>
      <c r="I284" s="18" t="s">
        <v>2900</v>
      </c>
      <c r="J284" s="18" t="s">
        <v>2566</v>
      </c>
      <c r="K284" s="6" t="str">
        <f t="shared" si="28"/>
        <v>No</v>
      </c>
      <c r="L284" s="6" t="str">
        <f t="shared" si="29"/>
        <v>Yes</v>
      </c>
      <c r="M284" s="6" t="str">
        <f t="shared" si="30"/>
        <v>Yes</v>
      </c>
      <c r="N284" s="6" t="str">
        <f t="shared" si="31"/>
        <v>Yes</v>
      </c>
      <c r="O284" s="23" t="str">
        <f t="shared" si="32"/>
        <v>habitasse</v>
      </c>
      <c r="P284" s="6" t="b">
        <f>COUNTIF('Seat deployment CHG TKTs'!$B284:$B3440,I284)&gt;0</f>
        <v>0</v>
      </c>
      <c r="Q284" s="6" t="str">
        <f>IFERROR(INDEX('Seat deployment CHG TKTs'!$A$2:$A$3440,MATCH(I284,'Seat deployment CHG TKTs'!$B$2:$B$3440,0)),"No CHG TKT")</f>
        <v>No CHG TKT</v>
      </c>
      <c r="R284" s="6" t="b">
        <f>ISBLANK(#REF!)</f>
        <v>0</v>
      </c>
      <c r="S284" s="6" t="b">
        <f t="shared" si="33"/>
        <v>0</v>
      </c>
    </row>
    <row r="285" spans="1:19" ht="14.45" customHeight="1" x14ac:dyDescent="0.25">
      <c r="A285" t="s">
        <v>589</v>
      </c>
      <c r="B285" s="18" t="s">
        <v>1045</v>
      </c>
      <c r="C285" s="18" t="s">
        <v>1524</v>
      </c>
      <c r="D285" s="29">
        <v>44122.493541666663</v>
      </c>
      <c r="E285" s="96">
        <f t="shared" si="34"/>
        <v>44122</v>
      </c>
      <c r="F285" s="18" t="s">
        <v>2013</v>
      </c>
      <c r="G285" s="90" t="s">
        <v>2132</v>
      </c>
      <c r="H285" s="18" t="s">
        <v>2454</v>
      </c>
      <c r="I285" s="18" t="s">
        <v>2757</v>
      </c>
      <c r="J285" s="18" t="s">
        <v>2569</v>
      </c>
      <c r="K285" s="6" t="str">
        <f t="shared" si="28"/>
        <v>No</v>
      </c>
      <c r="L285" s="6" t="str">
        <f t="shared" si="29"/>
        <v>Yes</v>
      </c>
      <c r="M285" s="6" t="str">
        <f t="shared" si="30"/>
        <v>Yes</v>
      </c>
      <c r="N285" s="6" t="str">
        <f t="shared" si="31"/>
        <v>Yes</v>
      </c>
      <c r="O285" s="23" t="str">
        <f t="shared" si="32"/>
        <v>habitasse</v>
      </c>
      <c r="P285" s="6" t="b">
        <f>COUNTIF('Seat deployment CHG TKTs'!$B285:$B3440,I285)&gt;0</f>
        <v>0</v>
      </c>
      <c r="Q285" s="6" t="str">
        <f>IFERROR(INDEX('Seat deployment CHG TKTs'!$A$2:$A$3440,MATCH(I285,'Seat deployment CHG TKTs'!$B$2:$B$3440,0)),"No CHG TKT")</f>
        <v>No CHG TKT</v>
      </c>
      <c r="R285" s="6" t="b">
        <f>ISBLANK(#REF!)</f>
        <v>0</v>
      </c>
      <c r="S285" s="6" t="b">
        <f t="shared" si="33"/>
        <v>0</v>
      </c>
    </row>
    <row r="286" spans="1:19" ht="14.45" customHeight="1" x14ac:dyDescent="0.25">
      <c r="A286" t="s">
        <v>518</v>
      </c>
      <c r="B286" s="18" t="s">
        <v>982</v>
      </c>
      <c r="C286" s="18" t="s">
        <v>1453</v>
      </c>
      <c r="D286" s="29">
        <v>44123.09170138889</v>
      </c>
      <c r="E286" s="96">
        <f t="shared" si="34"/>
        <v>44123</v>
      </c>
      <c r="F286" s="18" t="s">
        <v>1943</v>
      </c>
      <c r="G286" s="90" t="s">
        <v>2131</v>
      </c>
      <c r="H286" s="18" t="s">
        <v>2395</v>
      </c>
      <c r="I286" s="18" t="s">
        <v>3012</v>
      </c>
      <c r="J286" s="18" t="s">
        <v>2568</v>
      </c>
      <c r="K286" s="6" t="str">
        <f t="shared" si="28"/>
        <v>No</v>
      </c>
      <c r="L286" s="6" t="str">
        <f t="shared" si="29"/>
        <v>Yes</v>
      </c>
      <c r="M286" s="6" t="str">
        <f t="shared" si="30"/>
        <v>Yes</v>
      </c>
      <c r="N286" s="6" t="str">
        <f t="shared" si="31"/>
        <v>Yes</v>
      </c>
      <c r="O286" s="23" t="str">
        <f t="shared" si="32"/>
        <v>habitasse</v>
      </c>
      <c r="P286" s="6" t="b">
        <f>COUNTIF('Seat deployment CHG TKTs'!$B286:$B3440,I286)&gt;0</f>
        <v>0</v>
      </c>
      <c r="Q286" s="6" t="str">
        <f>IFERROR(INDEX('Seat deployment CHG TKTs'!$A$2:$A$3440,MATCH(I286,'Seat deployment CHG TKTs'!$B$2:$B$3440,0)),"No CHG TKT")</f>
        <v>No CHG TKT</v>
      </c>
      <c r="R286" s="6" t="b">
        <f>ISBLANK(#REF!)</f>
        <v>0</v>
      </c>
      <c r="S286" s="6" t="b">
        <f t="shared" si="33"/>
        <v>0</v>
      </c>
    </row>
    <row r="287" spans="1:19" ht="14.45" customHeight="1" x14ac:dyDescent="0.25">
      <c r="A287" t="s">
        <v>658</v>
      </c>
      <c r="B287" s="18" t="s">
        <v>1103</v>
      </c>
      <c r="C287" s="18" t="s">
        <v>1588</v>
      </c>
      <c r="D287" s="29">
        <v>44123.137453703705</v>
      </c>
      <c r="E287" s="96">
        <f t="shared" si="34"/>
        <v>44123</v>
      </c>
      <c r="F287" s="18" t="s">
        <v>2082</v>
      </c>
      <c r="G287" s="90" t="s">
        <v>2132</v>
      </c>
      <c r="H287" s="18" t="s">
        <v>2518</v>
      </c>
      <c r="I287" s="18" t="s">
        <v>2742</v>
      </c>
      <c r="J287" s="18" t="s">
        <v>2570</v>
      </c>
      <c r="K287" s="6" t="str">
        <f t="shared" si="28"/>
        <v>No</v>
      </c>
      <c r="L287" s="6" t="str">
        <f t="shared" si="29"/>
        <v>Yes</v>
      </c>
      <c r="M287" s="6" t="str">
        <f t="shared" si="30"/>
        <v>Yes</v>
      </c>
      <c r="N287" s="6" t="str">
        <f t="shared" si="31"/>
        <v>Yes</v>
      </c>
      <c r="O287" s="23" t="str">
        <f t="shared" si="32"/>
        <v>habitasse</v>
      </c>
      <c r="P287" s="6" t="b">
        <f>COUNTIF('Seat deployment CHG TKTs'!$B287:$B3440,I287)&gt;0</f>
        <v>0</v>
      </c>
      <c r="Q287" s="6" t="str">
        <f>IFERROR(INDEX('Seat deployment CHG TKTs'!$A$2:$A$3440,MATCH(I287,'Seat deployment CHG TKTs'!$B$2:$B$3440,0)),"No CHG TKT")</f>
        <v>No CHG TKT</v>
      </c>
      <c r="R287" s="6" t="b">
        <f>ISBLANK(#REF!)</f>
        <v>0</v>
      </c>
      <c r="S287" s="6" t="b">
        <f t="shared" si="33"/>
        <v>0</v>
      </c>
    </row>
    <row r="288" spans="1:19" ht="14.45" customHeight="1" x14ac:dyDescent="0.25">
      <c r="A288" t="s">
        <v>319</v>
      </c>
      <c r="B288" s="18" t="s">
        <v>802</v>
      </c>
      <c r="C288" s="18" t="s">
        <v>1254</v>
      </c>
      <c r="D288" s="29">
        <v>44123.311053240737</v>
      </c>
      <c r="E288" s="96">
        <f t="shared" si="34"/>
        <v>44123</v>
      </c>
      <c r="F288" s="18" t="s">
        <v>1742</v>
      </c>
      <c r="G288" s="7" t="s">
        <v>4</v>
      </c>
      <c r="H288" s="18" t="s">
        <v>2227</v>
      </c>
      <c r="I288" s="18" t="s">
        <v>2931</v>
      </c>
      <c r="J288" s="18" t="s">
        <v>2566</v>
      </c>
      <c r="K288" s="6" t="str">
        <f t="shared" si="28"/>
        <v>No</v>
      </c>
      <c r="L288" s="6" t="str">
        <f t="shared" si="29"/>
        <v>Yes</v>
      </c>
      <c r="M288" s="6" t="str">
        <f t="shared" si="30"/>
        <v>Yes</v>
      </c>
      <c r="N288" s="6" t="str">
        <f t="shared" si="31"/>
        <v>Yes</v>
      </c>
      <c r="O288" s="23" t="str">
        <f t="shared" si="32"/>
        <v>habitasse</v>
      </c>
      <c r="P288" s="6" t="b">
        <f>COUNTIF('Seat deployment CHG TKTs'!$B288:$B3440,I288)&gt;0</f>
        <v>0</v>
      </c>
      <c r="Q288" s="6" t="str">
        <f>IFERROR(INDEX('Seat deployment CHG TKTs'!$A$2:$A$3440,MATCH(I288,'Seat deployment CHG TKTs'!$B$2:$B$3440,0)),"No CHG TKT")</f>
        <v>No CHG TKT</v>
      </c>
      <c r="R288" s="6" t="b">
        <f>ISBLANK(#REF!)</f>
        <v>0</v>
      </c>
      <c r="S288" s="6" t="b">
        <f t="shared" si="33"/>
        <v>0</v>
      </c>
    </row>
    <row r="289" spans="1:19" ht="14.45" customHeight="1" x14ac:dyDescent="0.25">
      <c r="A289" t="s">
        <v>412</v>
      </c>
      <c r="B289" s="18" t="s">
        <v>890</v>
      </c>
      <c r="C289" s="18" t="s">
        <v>1349</v>
      </c>
      <c r="D289" s="29">
        <v>44123.528912037036</v>
      </c>
      <c r="E289" s="96">
        <f t="shared" si="34"/>
        <v>44123</v>
      </c>
      <c r="F289" s="18" t="s">
        <v>1837</v>
      </c>
      <c r="G289" s="90" t="s">
        <v>5</v>
      </c>
      <c r="H289" s="18" t="s">
        <v>2304</v>
      </c>
      <c r="I289" s="18" t="s">
        <v>2808</v>
      </c>
      <c r="J289" s="18" t="s">
        <v>2567</v>
      </c>
      <c r="K289" s="6" t="str">
        <f t="shared" si="28"/>
        <v>No</v>
      </c>
      <c r="L289" s="6" t="str">
        <f t="shared" si="29"/>
        <v>Yes</v>
      </c>
      <c r="M289" s="6" t="str">
        <f t="shared" si="30"/>
        <v>Yes</v>
      </c>
      <c r="N289" s="6" t="str">
        <f t="shared" si="31"/>
        <v>Yes</v>
      </c>
      <c r="O289" s="23" t="str">
        <f t="shared" si="32"/>
        <v>habitasse</v>
      </c>
      <c r="P289" s="6" t="b">
        <f>COUNTIF('Seat deployment CHG TKTs'!$B289:$B3440,I289)&gt;0</f>
        <v>0</v>
      </c>
      <c r="Q289" s="6" t="str">
        <f>IFERROR(INDEX('Seat deployment CHG TKTs'!$A$2:$A$3440,MATCH(I289,'Seat deployment CHG TKTs'!$B$2:$B$3440,0)),"No CHG TKT")</f>
        <v>No CHG TKT</v>
      </c>
      <c r="R289" s="6" t="b">
        <f>ISBLANK(#REF!)</f>
        <v>0</v>
      </c>
      <c r="S289" s="6" t="b">
        <f t="shared" si="33"/>
        <v>0</v>
      </c>
    </row>
    <row r="290" spans="1:19" ht="14.45" customHeight="1" x14ac:dyDescent="0.25">
      <c r="A290" t="s">
        <v>389</v>
      </c>
      <c r="B290" s="18" t="s">
        <v>865</v>
      </c>
      <c r="C290" s="18" t="s">
        <v>1324</v>
      </c>
      <c r="D290" s="29">
        <v>44124.121759259258</v>
      </c>
      <c r="E290" s="96">
        <f t="shared" si="34"/>
        <v>44124</v>
      </c>
      <c r="F290" s="18" t="s">
        <v>1813</v>
      </c>
      <c r="G290" s="90" t="s">
        <v>5</v>
      </c>
      <c r="H290" s="18" t="s">
        <v>1634</v>
      </c>
      <c r="I290" s="18" t="s">
        <v>2855</v>
      </c>
      <c r="J290" s="18" t="s">
        <v>2567</v>
      </c>
      <c r="K290" s="6" t="str">
        <f t="shared" si="28"/>
        <v>No</v>
      </c>
      <c r="L290" s="6" t="str">
        <f t="shared" si="29"/>
        <v>Yes</v>
      </c>
      <c r="M290" s="6" t="str">
        <f t="shared" si="30"/>
        <v>Yes</v>
      </c>
      <c r="N290" s="6" t="str">
        <f t="shared" si="31"/>
        <v>Yes</v>
      </c>
      <c r="O290" s="23" t="str">
        <f t="shared" si="32"/>
        <v>habitasse</v>
      </c>
      <c r="P290" s="6" t="b">
        <f>COUNTIF('Seat deployment CHG TKTs'!$B290:$B3440,I290)&gt;0</f>
        <v>0</v>
      </c>
      <c r="Q290" s="6" t="str">
        <f>IFERROR(INDEX('Seat deployment CHG TKTs'!$A$2:$A$3440,MATCH(I290,'Seat deployment CHG TKTs'!$B$2:$B$3440,0)),"No CHG TKT")</f>
        <v>No CHG TKT</v>
      </c>
      <c r="R290" s="6" t="b">
        <f>ISBLANK(#REF!)</f>
        <v>0</v>
      </c>
      <c r="S290" s="6" t="b">
        <f t="shared" si="33"/>
        <v>0</v>
      </c>
    </row>
    <row r="291" spans="1:19" ht="14.45" customHeight="1" x14ac:dyDescent="0.25">
      <c r="A291" t="s">
        <v>552</v>
      </c>
      <c r="B291" s="18" t="s">
        <v>1011</v>
      </c>
      <c r="C291" s="18" t="s">
        <v>1487</v>
      </c>
      <c r="D291" s="29">
        <v>44124.131840277776</v>
      </c>
      <c r="E291" s="96">
        <f t="shared" si="34"/>
        <v>44124</v>
      </c>
      <c r="F291" s="18" t="s">
        <v>1877</v>
      </c>
      <c r="G291" s="90" t="s">
        <v>2132</v>
      </c>
      <c r="H291" s="18" t="s">
        <v>1634</v>
      </c>
      <c r="I291" s="18" t="s">
        <v>2651</v>
      </c>
      <c r="J291" s="18" t="s">
        <v>2569</v>
      </c>
      <c r="K291" s="6" t="str">
        <f t="shared" si="28"/>
        <v>No</v>
      </c>
      <c r="L291" s="6" t="str">
        <f t="shared" si="29"/>
        <v>Yes</v>
      </c>
      <c r="M291" s="6" t="str">
        <f t="shared" si="30"/>
        <v>Yes</v>
      </c>
      <c r="N291" s="6" t="str">
        <f t="shared" si="31"/>
        <v>Yes</v>
      </c>
      <c r="O291" s="23" t="str">
        <f t="shared" si="32"/>
        <v>habitasse</v>
      </c>
      <c r="P291" s="6" t="b">
        <f>COUNTIF('Seat deployment CHG TKTs'!$B291:$B3440,I291)&gt;0</f>
        <v>0</v>
      </c>
      <c r="Q291" s="6" t="str">
        <f>IFERROR(INDEX('Seat deployment CHG TKTs'!$A$2:$A$3440,MATCH(I291,'Seat deployment CHG TKTs'!$B$2:$B$3440,0)),"No CHG TKT")</f>
        <v>No CHG TKT</v>
      </c>
      <c r="R291" s="6" t="b">
        <f>ISBLANK(#REF!)</f>
        <v>0</v>
      </c>
      <c r="S291" s="6" t="b">
        <f t="shared" si="33"/>
        <v>0</v>
      </c>
    </row>
    <row r="292" spans="1:19" ht="14.45" customHeight="1" x14ac:dyDescent="0.25">
      <c r="A292" t="s">
        <v>286</v>
      </c>
      <c r="B292" s="18" t="s">
        <v>773</v>
      </c>
      <c r="C292" s="18" t="s">
        <v>1221</v>
      </c>
      <c r="D292" s="29">
        <v>44126.897118055553</v>
      </c>
      <c r="E292" s="96">
        <f t="shared" si="34"/>
        <v>44126</v>
      </c>
      <c r="F292" s="18" t="s">
        <v>1709</v>
      </c>
      <c r="G292" s="7" t="s">
        <v>4</v>
      </c>
      <c r="H292" s="18" t="s">
        <v>2197</v>
      </c>
      <c r="I292" s="18" t="s">
        <v>2854</v>
      </c>
      <c r="J292" s="18" t="s">
        <v>2564</v>
      </c>
      <c r="K292" s="6" t="str">
        <f t="shared" si="28"/>
        <v>No</v>
      </c>
      <c r="L292" s="6" t="str">
        <f t="shared" si="29"/>
        <v>Yes</v>
      </c>
      <c r="M292" s="6" t="str">
        <f t="shared" si="30"/>
        <v>Yes</v>
      </c>
      <c r="N292" s="6" t="str">
        <f t="shared" si="31"/>
        <v>Yes</v>
      </c>
      <c r="O292" s="23" t="str">
        <f t="shared" si="32"/>
        <v>habitasse</v>
      </c>
      <c r="P292" s="6" t="b">
        <f>COUNTIF('Seat deployment CHG TKTs'!$B292:$B3440,I292)&gt;0</f>
        <v>0</v>
      </c>
      <c r="Q292" s="6" t="str">
        <f>IFERROR(INDEX('Seat deployment CHG TKTs'!$A$2:$A$3440,MATCH(I292,'Seat deployment CHG TKTs'!$B$2:$B$3440,0)),"No CHG TKT")</f>
        <v>No CHG TKT</v>
      </c>
      <c r="R292" s="6" t="b">
        <f>ISBLANK(#REF!)</f>
        <v>0</v>
      </c>
      <c r="S292" s="6" t="b">
        <f t="shared" si="33"/>
        <v>0</v>
      </c>
    </row>
    <row r="293" spans="1:19" ht="14.45" customHeight="1" x14ac:dyDescent="0.25">
      <c r="A293" t="s">
        <v>300</v>
      </c>
      <c r="B293" s="18" t="s">
        <v>786</v>
      </c>
      <c r="C293" s="18" t="s">
        <v>1235</v>
      </c>
      <c r="D293" s="29">
        <v>44127.130520833336</v>
      </c>
      <c r="E293" s="96">
        <f t="shared" si="34"/>
        <v>44127</v>
      </c>
      <c r="F293" s="18" t="s">
        <v>1723</v>
      </c>
      <c r="G293" s="7" t="s">
        <v>4</v>
      </c>
      <c r="H293" s="18" t="s">
        <v>2211</v>
      </c>
      <c r="I293" s="18" t="s">
        <v>2769</v>
      </c>
      <c r="J293" s="18" t="s">
        <v>2565</v>
      </c>
      <c r="K293" s="6" t="str">
        <f t="shared" si="28"/>
        <v>No</v>
      </c>
      <c r="L293" s="6" t="str">
        <f t="shared" si="29"/>
        <v>Yes</v>
      </c>
      <c r="M293" s="6" t="str">
        <f t="shared" si="30"/>
        <v>Yes</v>
      </c>
      <c r="N293" s="6" t="str">
        <f t="shared" si="31"/>
        <v>Yes</v>
      </c>
      <c r="O293" s="23" t="str">
        <f t="shared" si="32"/>
        <v>habitasse</v>
      </c>
      <c r="P293" s="6" t="b">
        <f>COUNTIF('Seat deployment CHG TKTs'!$B293:$B3440,I293)&gt;0</f>
        <v>0</v>
      </c>
      <c r="Q293" s="6" t="str">
        <f>IFERROR(INDEX('Seat deployment CHG TKTs'!$A$2:$A$3440,MATCH(I293,'Seat deployment CHG TKTs'!$B$2:$B$3440,0)),"No CHG TKT")</f>
        <v>No CHG TKT</v>
      </c>
      <c r="R293" s="6" t="b">
        <f>ISBLANK(#REF!)</f>
        <v>0</v>
      </c>
      <c r="S293" s="6" t="b">
        <f t="shared" si="33"/>
        <v>0</v>
      </c>
    </row>
    <row r="294" spans="1:19" ht="14.45" customHeight="1" x14ac:dyDescent="0.25">
      <c r="A294" t="s">
        <v>339</v>
      </c>
      <c r="B294" s="18" t="s">
        <v>820</v>
      </c>
      <c r="C294" s="18" t="s">
        <v>1274</v>
      </c>
      <c r="D294" s="29">
        <v>44127.886319444442</v>
      </c>
      <c r="E294" s="96">
        <f t="shared" si="34"/>
        <v>44127</v>
      </c>
      <c r="F294" s="18" t="s">
        <v>1762</v>
      </c>
      <c r="G294" s="7" t="s">
        <v>4</v>
      </c>
      <c r="H294" s="18" t="s">
        <v>2243</v>
      </c>
      <c r="I294" s="18" t="s">
        <v>2899</v>
      </c>
      <c r="J294" s="18" t="s">
        <v>2566</v>
      </c>
      <c r="K294" s="6" t="str">
        <f t="shared" si="28"/>
        <v>No</v>
      </c>
      <c r="L294" s="6" t="str">
        <f t="shared" si="29"/>
        <v>Yes</v>
      </c>
      <c r="M294" s="6" t="str">
        <f t="shared" si="30"/>
        <v>Yes</v>
      </c>
      <c r="N294" s="6" t="str">
        <f t="shared" si="31"/>
        <v>Yes</v>
      </c>
      <c r="O294" s="23" t="str">
        <f t="shared" si="32"/>
        <v>habitasse</v>
      </c>
      <c r="P294" s="6" t="b">
        <f>COUNTIF('Seat deployment CHG TKTs'!$B294:$B3440,I294)&gt;0</f>
        <v>0</v>
      </c>
      <c r="Q294" s="6" t="str">
        <f>IFERROR(INDEX('Seat deployment CHG TKTs'!$A$2:$A$3440,MATCH(I294,'Seat deployment CHG TKTs'!$B$2:$B$3440,0)),"No CHG TKT")</f>
        <v>No CHG TKT</v>
      </c>
      <c r="R294" s="6" t="b">
        <f>ISBLANK(#REF!)</f>
        <v>0</v>
      </c>
      <c r="S294" s="6" t="b">
        <f t="shared" si="33"/>
        <v>0</v>
      </c>
    </row>
    <row r="295" spans="1:19" ht="14.45" customHeight="1" x14ac:dyDescent="0.25">
      <c r="A295" t="s">
        <v>427</v>
      </c>
      <c r="B295" s="18" t="s">
        <v>904</v>
      </c>
      <c r="C295" s="18" t="s">
        <v>1364</v>
      </c>
      <c r="D295" s="29">
        <v>44128.397453703707</v>
      </c>
      <c r="E295" s="96">
        <f t="shared" si="34"/>
        <v>44128</v>
      </c>
      <c r="F295" s="18" t="s">
        <v>1852</v>
      </c>
      <c r="G295" s="90" t="s">
        <v>5</v>
      </c>
      <c r="H295" s="18" t="s">
        <v>2316</v>
      </c>
      <c r="I295" s="18" t="s">
        <v>2917</v>
      </c>
      <c r="J295" s="18" t="s">
        <v>2567</v>
      </c>
      <c r="K295" s="6" t="str">
        <f t="shared" si="28"/>
        <v>No</v>
      </c>
      <c r="L295" s="6" t="str">
        <f t="shared" si="29"/>
        <v>Yes</v>
      </c>
      <c r="M295" s="6" t="str">
        <f t="shared" si="30"/>
        <v>Yes</v>
      </c>
      <c r="N295" s="6" t="str">
        <f t="shared" si="31"/>
        <v>Yes</v>
      </c>
      <c r="O295" s="23" t="str">
        <f t="shared" si="32"/>
        <v>habitasse</v>
      </c>
      <c r="P295" s="6" t="b">
        <f>COUNTIF('Seat deployment CHG TKTs'!$B295:$B3440,I295)&gt;0</f>
        <v>0</v>
      </c>
      <c r="Q295" s="6" t="str">
        <f>IFERROR(INDEX('Seat deployment CHG TKTs'!$A$2:$A$3440,MATCH(I295,'Seat deployment CHG TKTs'!$B$2:$B$3440,0)),"No CHG TKT")</f>
        <v>No CHG TKT</v>
      </c>
      <c r="R295" s="6" t="b">
        <f>ISBLANK(#REF!)</f>
        <v>0</v>
      </c>
      <c r="S295" s="6" t="b">
        <f t="shared" si="33"/>
        <v>0</v>
      </c>
    </row>
    <row r="296" spans="1:19" ht="14.45" customHeight="1" x14ac:dyDescent="0.25">
      <c r="A296" t="s">
        <v>620</v>
      </c>
      <c r="B296" s="18" t="s">
        <v>1069</v>
      </c>
      <c r="C296" s="18" t="s">
        <v>1551</v>
      </c>
      <c r="D296" s="29">
        <v>44128.745127314818</v>
      </c>
      <c r="E296" s="96">
        <f t="shared" si="34"/>
        <v>44128</v>
      </c>
      <c r="F296" s="18" t="s">
        <v>2044</v>
      </c>
      <c r="G296" s="90" t="s">
        <v>2132</v>
      </c>
      <c r="H296" s="18" t="s">
        <v>2483</v>
      </c>
      <c r="I296" s="18" t="s">
        <v>2801</v>
      </c>
      <c r="J296" s="18" t="s">
        <v>2570</v>
      </c>
      <c r="K296" s="6" t="str">
        <f t="shared" si="28"/>
        <v>No</v>
      </c>
      <c r="L296" s="6" t="str">
        <f t="shared" si="29"/>
        <v>No</v>
      </c>
      <c r="M296" s="6" t="str">
        <f t="shared" si="30"/>
        <v>No</v>
      </c>
      <c r="N296" s="6" t="str">
        <f t="shared" si="31"/>
        <v>No</v>
      </c>
      <c r="O296" s="23" t="str">
        <f t="shared" si="32"/>
        <v>habitasse</v>
      </c>
      <c r="P296" s="6" t="b">
        <f>COUNTIF('Seat deployment CHG TKTs'!$B296:$B3440,I296)&gt;0</f>
        <v>0</v>
      </c>
      <c r="Q296" s="6" t="str">
        <f>IFERROR(INDEX('Seat deployment CHG TKTs'!$A$2:$A$3440,MATCH(I296,'Seat deployment CHG TKTs'!$B$2:$B$3440,0)),"No CHG TKT")</f>
        <v>No CHG TKT</v>
      </c>
      <c r="R296" s="6" t="b">
        <f>ISBLANK(#REF!)</f>
        <v>0</v>
      </c>
      <c r="S296" s="6" t="b">
        <f t="shared" si="33"/>
        <v>0</v>
      </c>
    </row>
    <row r="297" spans="1:19" ht="14.45" customHeight="1" x14ac:dyDescent="0.25">
      <c r="A297" t="s">
        <v>249</v>
      </c>
      <c r="B297" s="18" t="s">
        <v>740</v>
      </c>
      <c r="C297" s="18" t="s">
        <v>1184</v>
      </c>
      <c r="D297" s="29">
        <v>44128.883958333332</v>
      </c>
      <c r="E297" s="96">
        <f t="shared" si="34"/>
        <v>44128</v>
      </c>
      <c r="F297" s="18" t="s">
        <v>1672</v>
      </c>
      <c r="G297" s="7" t="s">
        <v>4</v>
      </c>
      <c r="H297" s="18" t="s">
        <v>2166</v>
      </c>
      <c r="I297" s="18" t="s">
        <v>2929</v>
      </c>
      <c r="J297" s="18" t="s">
        <v>2562</v>
      </c>
      <c r="K297" s="6" t="str">
        <f t="shared" si="28"/>
        <v>No</v>
      </c>
      <c r="L297" s="6" t="str">
        <f t="shared" si="29"/>
        <v>Yes</v>
      </c>
      <c r="M297" s="6" t="str">
        <f t="shared" si="30"/>
        <v>Yes</v>
      </c>
      <c r="N297" s="6" t="str">
        <f t="shared" si="31"/>
        <v>Yes</v>
      </c>
      <c r="O297" s="23" t="str">
        <f t="shared" si="32"/>
        <v>congue</v>
      </c>
      <c r="P297" s="6" t="b">
        <f>COUNTIF('Seat deployment CHG TKTs'!$B297:$B3440,I297)&gt;0</f>
        <v>0</v>
      </c>
      <c r="Q297" s="6" t="str">
        <f>IFERROR(INDEX('Seat deployment CHG TKTs'!$A$2:$A$3440,MATCH(I297,'Seat deployment CHG TKTs'!$B$2:$B$3440,0)),"No CHG TKT")</f>
        <v>No CHG TKT</v>
      </c>
      <c r="R297" s="6" t="b">
        <f>ISBLANK(#REF!)</f>
        <v>0</v>
      </c>
      <c r="S297" s="6" t="b">
        <f t="shared" si="33"/>
        <v>0</v>
      </c>
    </row>
    <row r="298" spans="1:19" ht="14.45" customHeight="1" x14ac:dyDescent="0.25">
      <c r="A298" t="s">
        <v>533</v>
      </c>
      <c r="B298" s="18" t="s">
        <v>1023</v>
      </c>
      <c r="C298" s="18" t="s">
        <v>1468</v>
      </c>
      <c r="D298" s="29">
        <v>44129.352303240739</v>
      </c>
      <c r="E298" s="96">
        <f t="shared" si="34"/>
        <v>44129</v>
      </c>
      <c r="F298" s="18" t="s">
        <v>1958</v>
      </c>
      <c r="G298" s="90" t="s">
        <v>2132</v>
      </c>
      <c r="H298" s="18" t="s">
        <v>2409</v>
      </c>
      <c r="I298" s="18" t="s">
        <v>2592</v>
      </c>
      <c r="J298" s="18" t="s">
        <v>2568</v>
      </c>
      <c r="K298" s="6" t="str">
        <f t="shared" si="28"/>
        <v>No</v>
      </c>
      <c r="L298" s="6" t="str">
        <f t="shared" si="29"/>
        <v>No</v>
      </c>
      <c r="M298" s="6" t="str">
        <f t="shared" si="30"/>
        <v>No</v>
      </c>
      <c r="N298" s="6" t="str">
        <f t="shared" si="31"/>
        <v>Yes</v>
      </c>
      <c r="O298" s="23" t="str">
        <f t="shared" si="32"/>
        <v>habitasse</v>
      </c>
      <c r="P298" s="6" t="b">
        <f>COUNTIF('Seat deployment CHG TKTs'!$B298:$B3440,I298)&gt;0</f>
        <v>1</v>
      </c>
      <c r="Q298" s="6" t="str">
        <f>IFERROR(INDEX('Seat deployment CHG TKTs'!$A$2:$A$3440,MATCH(I298,'Seat deployment CHG TKTs'!$B$2:$B$3440,0)),"No CHG TKT")</f>
        <v>CHG0009976</v>
      </c>
      <c r="R298" s="6" t="b">
        <f>ISBLANK(#REF!)</f>
        <v>0</v>
      </c>
      <c r="S298" s="6" t="b">
        <f t="shared" si="33"/>
        <v>0</v>
      </c>
    </row>
    <row r="299" spans="1:19" ht="14.45" customHeight="1" x14ac:dyDescent="0.25">
      <c r="A299" t="s">
        <v>667</v>
      </c>
      <c r="B299" s="18" t="s">
        <v>1112</v>
      </c>
      <c r="C299" s="18" t="s">
        <v>1597</v>
      </c>
      <c r="D299" s="29">
        <v>44129.840046296296</v>
      </c>
      <c r="E299" s="96">
        <f t="shared" si="34"/>
        <v>44129</v>
      </c>
      <c r="F299" s="18" t="s">
        <v>2091</v>
      </c>
      <c r="G299" s="90" t="s">
        <v>2132</v>
      </c>
      <c r="H299" s="18" t="s">
        <v>2526</v>
      </c>
      <c r="I299" s="18" t="s">
        <v>2743</v>
      </c>
      <c r="J299" s="18" t="s">
        <v>2571</v>
      </c>
      <c r="K299" s="6" t="str">
        <f t="shared" si="28"/>
        <v>No</v>
      </c>
      <c r="L299" s="6" t="str">
        <f t="shared" si="29"/>
        <v>Yes</v>
      </c>
      <c r="M299" s="6" t="str">
        <f t="shared" si="30"/>
        <v>Yes</v>
      </c>
      <c r="N299" s="6" t="str">
        <f t="shared" si="31"/>
        <v>Yes</v>
      </c>
      <c r="O299" s="23" t="str">
        <f t="shared" si="32"/>
        <v>habitasse</v>
      </c>
      <c r="P299" s="6" t="b">
        <f>COUNTIF('Seat deployment CHG TKTs'!$B299:$B3440,I299)&gt;0</f>
        <v>0</v>
      </c>
      <c r="Q299" s="6" t="str">
        <f>IFERROR(INDEX('Seat deployment CHG TKTs'!$A$2:$A$3440,MATCH(I299,'Seat deployment CHG TKTs'!$B$2:$B$3440,0)),"No CHG TKT")</f>
        <v>No CHG TKT</v>
      </c>
      <c r="R299" s="6" t="b">
        <f>ISBLANK(#REF!)</f>
        <v>0</v>
      </c>
      <c r="S299" s="6" t="b">
        <f t="shared" si="33"/>
        <v>0</v>
      </c>
    </row>
    <row r="300" spans="1:19" ht="14.45" customHeight="1" x14ac:dyDescent="0.25">
      <c r="A300" t="s">
        <v>448</v>
      </c>
      <c r="B300" s="18" t="s">
        <v>925</v>
      </c>
      <c r="C300" s="18" t="s">
        <v>1385</v>
      </c>
      <c r="D300" s="29">
        <v>44129.849305555559</v>
      </c>
      <c r="E300" s="96">
        <f t="shared" si="34"/>
        <v>44129</v>
      </c>
      <c r="F300" s="18" t="s">
        <v>1873</v>
      </c>
      <c r="G300" s="90" t="s">
        <v>5</v>
      </c>
      <c r="H300" s="18" t="s">
        <v>2335</v>
      </c>
      <c r="I300" s="18" t="s">
        <v>2954</v>
      </c>
      <c r="J300" s="18" t="s">
        <v>2567</v>
      </c>
      <c r="K300" s="6" t="str">
        <f t="shared" si="28"/>
        <v>No</v>
      </c>
      <c r="L300" s="6" t="str">
        <f t="shared" si="29"/>
        <v>No</v>
      </c>
      <c r="M300" s="6" t="str">
        <f t="shared" si="30"/>
        <v>No</v>
      </c>
      <c r="N300" s="6" t="str">
        <f t="shared" si="31"/>
        <v>Yes</v>
      </c>
      <c r="O300" s="23" t="str">
        <f t="shared" si="32"/>
        <v>ultrices</v>
      </c>
      <c r="P300" s="6" t="b">
        <f>COUNTIF('Seat deployment CHG TKTs'!$B300:$B3440,I300)&gt;0</f>
        <v>0</v>
      </c>
      <c r="Q300" s="6" t="str">
        <f>IFERROR(INDEX('Seat deployment CHG TKTs'!$A$2:$A$3440,MATCH(I300,'Seat deployment CHG TKTs'!$B$2:$B$3440,0)),"No CHG TKT")</f>
        <v>No CHG TKT</v>
      </c>
      <c r="R300" s="6" t="b">
        <f>ISBLANK(#REF!)</f>
        <v>0</v>
      </c>
      <c r="S300" s="6" t="b">
        <f t="shared" si="33"/>
        <v>0</v>
      </c>
    </row>
    <row r="301" spans="1:19" ht="14.45" customHeight="1" x14ac:dyDescent="0.25">
      <c r="A301" t="s">
        <v>394</v>
      </c>
      <c r="B301" s="18" t="s">
        <v>871</v>
      </c>
      <c r="C301" s="18" t="s">
        <v>1330</v>
      </c>
      <c r="D301" s="29">
        <v>44130.42046296296</v>
      </c>
      <c r="E301" s="96">
        <f t="shared" si="34"/>
        <v>44130</v>
      </c>
      <c r="F301" s="18" t="s">
        <v>1819</v>
      </c>
      <c r="G301" s="90" t="s">
        <v>5</v>
      </c>
      <c r="H301" s="18" t="s">
        <v>1634</v>
      </c>
      <c r="I301" s="18" t="s">
        <v>2621</v>
      </c>
      <c r="J301" s="18" t="s">
        <v>2567</v>
      </c>
      <c r="K301" s="6" t="str">
        <f t="shared" si="28"/>
        <v>No</v>
      </c>
      <c r="L301" s="6" t="str">
        <f t="shared" si="29"/>
        <v>Yes</v>
      </c>
      <c r="M301" s="6" t="str">
        <f t="shared" si="30"/>
        <v>Yes</v>
      </c>
      <c r="N301" s="6" t="str">
        <f t="shared" si="31"/>
        <v>No</v>
      </c>
      <c r="O301" s="23" t="str">
        <f t="shared" si="32"/>
        <v>habitasse</v>
      </c>
      <c r="P301" s="6" t="b">
        <f>COUNTIF('Seat deployment CHG TKTs'!$B301:$B3440,I301)&gt;0</f>
        <v>0</v>
      </c>
      <c r="Q301" s="6" t="str">
        <f>IFERROR(INDEX('Seat deployment CHG TKTs'!$A$2:$A$3440,MATCH(I301,'Seat deployment CHG TKTs'!$B$2:$B$3440,0)),"No CHG TKT")</f>
        <v>No CHG TKT</v>
      </c>
      <c r="R301" s="6" t="b">
        <f>ISBLANK(#REF!)</f>
        <v>0</v>
      </c>
      <c r="S301" s="6" t="b">
        <f t="shared" si="33"/>
        <v>0</v>
      </c>
    </row>
    <row r="302" spans="1:19" ht="14.45" customHeight="1" x14ac:dyDescent="0.25">
      <c r="A302" t="s">
        <v>262</v>
      </c>
      <c r="B302" s="18" t="s">
        <v>751</v>
      </c>
      <c r="C302" s="18" t="s">
        <v>1197</v>
      </c>
      <c r="D302" s="29">
        <v>44130.888923611114</v>
      </c>
      <c r="E302" s="96">
        <f t="shared" si="34"/>
        <v>44130</v>
      </c>
      <c r="F302" s="18" t="s">
        <v>1685</v>
      </c>
      <c r="G302" s="7" t="s">
        <v>4</v>
      </c>
      <c r="H302" s="18" t="s">
        <v>2177</v>
      </c>
      <c r="I302" s="18" t="s">
        <v>2916</v>
      </c>
      <c r="J302" s="18" t="s">
        <v>2564</v>
      </c>
      <c r="K302" s="6" t="str">
        <f t="shared" si="28"/>
        <v>No</v>
      </c>
      <c r="L302" s="6" t="str">
        <f t="shared" si="29"/>
        <v>Yes</v>
      </c>
      <c r="M302" s="6" t="str">
        <f t="shared" si="30"/>
        <v>Yes</v>
      </c>
      <c r="N302" s="6" t="str">
        <f t="shared" si="31"/>
        <v>Yes</v>
      </c>
      <c r="O302" s="23" t="str">
        <f t="shared" si="32"/>
        <v>habitasse</v>
      </c>
      <c r="P302" s="6" t="b">
        <f>COUNTIF('Seat deployment CHG TKTs'!$B302:$B3440,I302)&gt;0</f>
        <v>0</v>
      </c>
      <c r="Q302" s="6" t="str">
        <f>IFERROR(INDEX('Seat deployment CHG TKTs'!$A$2:$A$3440,MATCH(I302,'Seat deployment CHG TKTs'!$B$2:$B$3440,0)),"No CHG TKT")</f>
        <v>No CHG TKT</v>
      </c>
      <c r="R302" s="6" t="b">
        <f>ISBLANK(#REF!)</f>
        <v>0</v>
      </c>
      <c r="S302" s="6" t="b">
        <f t="shared" si="33"/>
        <v>0</v>
      </c>
    </row>
    <row r="303" spans="1:19" ht="14.45" customHeight="1" x14ac:dyDescent="0.25">
      <c r="A303" t="s">
        <v>570</v>
      </c>
      <c r="B303" s="18" t="s">
        <v>1027</v>
      </c>
      <c r="C303" s="18" t="s">
        <v>1505</v>
      </c>
      <c r="D303" s="29">
        <v>44131.224432870367</v>
      </c>
      <c r="E303" s="96">
        <f t="shared" si="34"/>
        <v>44131</v>
      </c>
      <c r="F303" s="18" t="s">
        <v>1994</v>
      </c>
      <c r="G303" s="90" t="s">
        <v>2132</v>
      </c>
      <c r="H303" s="18" t="s">
        <v>2438</v>
      </c>
      <c r="I303" s="18" t="s">
        <v>2809</v>
      </c>
      <c r="J303" s="18" t="s">
        <v>2569</v>
      </c>
      <c r="K303" s="6" t="str">
        <f t="shared" si="28"/>
        <v>No</v>
      </c>
      <c r="L303" s="6" t="str">
        <f t="shared" si="29"/>
        <v>No</v>
      </c>
      <c r="M303" s="6" t="str">
        <f t="shared" si="30"/>
        <v>No</v>
      </c>
      <c r="N303" s="6" t="str">
        <f t="shared" si="31"/>
        <v>Yes</v>
      </c>
      <c r="O303" s="23" t="str">
        <f t="shared" si="32"/>
        <v>habitasse</v>
      </c>
      <c r="P303" s="6" t="b">
        <f>COUNTIF('Seat deployment CHG TKTs'!$B303:$B3440,I303)&gt;0</f>
        <v>0</v>
      </c>
      <c r="Q303" s="6" t="str">
        <f>IFERROR(INDEX('Seat deployment CHG TKTs'!$A$2:$A$3440,MATCH(I303,'Seat deployment CHG TKTs'!$B$2:$B$3440,0)),"No CHG TKT")</f>
        <v>No CHG TKT</v>
      </c>
      <c r="R303" s="6" t="b">
        <f>ISBLANK(#REF!)</f>
        <v>0</v>
      </c>
      <c r="S303" s="6" t="b">
        <f t="shared" si="33"/>
        <v>0</v>
      </c>
    </row>
    <row r="304" spans="1:19" ht="14.45" customHeight="1" x14ac:dyDescent="0.25">
      <c r="A304" t="s">
        <v>365</v>
      </c>
      <c r="B304" s="18" t="s">
        <v>844</v>
      </c>
      <c r="C304" s="18" t="s">
        <v>1301</v>
      </c>
      <c r="D304" s="29">
        <v>44131.235462962963</v>
      </c>
      <c r="E304" s="96">
        <f t="shared" si="34"/>
        <v>44131</v>
      </c>
      <c r="F304" s="18" t="s">
        <v>1789</v>
      </c>
      <c r="G304" s="7" t="s">
        <v>4</v>
      </c>
      <c r="H304" s="18" t="s">
        <v>1634</v>
      </c>
      <c r="I304" s="18" t="s">
        <v>2720</v>
      </c>
      <c r="J304" s="18" t="s">
        <v>2566</v>
      </c>
      <c r="K304" s="6" t="str">
        <f t="shared" si="28"/>
        <v>No</v>
      </c>
      <c r="L304" s="6" t="str">
        <f t="shared" si="29"/>
        <v>Yes</v>
      </c>
      <c r="M304" s="6" t="str">
        <f t="shared" si="30"/>
        <v>Yes</v>
      </c>
      <c r="N304" s="6" t="str">
        <f t="shared" si="31"/>
        <v>Yes</v>
      </c>
      <c r="O304" s="23" t="str">
        <f t="shared" si="32"/>
        <v>habitasse</v>
      </c>
      <c r="P304" s="6" t="b">
        <f>COUNTIF('Seat deployment CHG TKTs'!$B304:$B3440,I304)&gt;0</f>
        <v>0</v>
      </c>
      <c r="Q304" s="6" t="str">
        <f>IFERROR(INDEX('Seat deployment CHG TKTs'!$A$2:$A$3440,MATCH(I304,'Seat deployment CHG TKTs'!$B$2:$B$3440,0)),"No CHG TKT")</f>
        <v>No CHG TKT</v>
      </c>
      <c r="R304" s="6" t="b">
        <f>ISBLANK(#REF!)</f>
        <v>0</v>
      </c>
      <c r="S304" s="6" t="b">
        <f t="shared" si="33"/>
        <v>0</v>
      </c>
    </row>
    <row r="305" spans="1:19" ht="14.45" customHeight="1" x14ac:dyDescent="0.25">
      <c r="A305" t="s">
        <v>562</v>
      </c>
      <c r="B305" s="18" t="s">
        <v>1020</v>
      </c>
      <c r="C305" s="18" t="s">
        <v>1497</v>
      </c>
      <c r="D305" s="29">
        <v>44131.701828703706</v>
      </c>
      <c r="E305" s="96">
        <f t="shared" si="34"/>
        <v>44131</v>
      </c>
      <c r="F305" s="18" t="s">
        <v>1986</v>
      </c>
      <c r="G305" s="90" t="s">
        <v>2132</v>
      </c>
      <c r="H305" s="18" t="s">
        <v>2432</v>
      </c>
      <c r="I305" s="18" t="s">
        <v>3004</v>
      </c>
      <c r="J305" s="18" t="s">
        <v>2569</v>
      </c>
      <c r="K305" s="6" t="str">
        <f t="shared" si="28"/>
        <v>No</v>
      </c>
      <c r="L305" s="6" t="str">
        <f t="shared" si="29"/>
        <v>Yes</v>
      </c>
      <c r="M305" s="6" t="str">
        <f t="shared" si="30"/>
        <v>Yes</v>
      </c>
      <c r="N305" s="6" t="str">
        <f t="shared" si="31"/>
        <v>Yes</v>
      </c>
      <c r="O305" s="23" t="str">
        <f t="shared" si="32"/>
        <v>habitasse</v>
      </c>
      <c r="P305" s="6" t="b">
        <f>COUNTIF('Seat deployment CHG TKTs'!$B305:$B3440,I305)&gt;0</f>
        <v>0</v>
      </c>
      <c r="Q305" s="6" t="str">
        <f>IFERROR(INDEX('Seat deployment CHG TKTs'!$A$2:$A$3440,MATCH(I305,'Seat deployment CHG TKTs'!$B$2:$B$3440,0)),"No CHG TKT")</f>
        <v>No CHG TKT</v>
      </c>
      <c r="R305" s="6" t="b">
        <f>ISBLANK(#REF!)</f>
        <v>0</v>
      </c>
      <c r="S305" s="6" t="b">
        <f t="shared" si="33"/>
        <v>0</v>
      </c>
    </row>
    <row r="306" spans="1:19" ht="14.45" customHeight="1" x14ac:dyDescent="0.25">
      <c r="A306" t="s">
        <v>416</v>
      </c>
      <c r="B306" s="18" t="s">
        <v>894</v>
      </c>
      <c r="C306" s="18" t="s">
        <v>1353</v>
      </c>
      <c r="D306" s="29">
        <v>44132.667245370372</v>
      </c>
      <c r="E306" s="96">
        <f t="shared" si="34"/>
        <v>44132</v>
      </c>
      <c r="F306" s="18" t="s">
        <v>1841</v>
      </c>
      <c r="G306" s="90" t="s">
        <v>5</v>
      </c>
      <c r="H306" s="18" t="s">
        <v>1634</v>
      </c>
      <c r="I306" s="18" t="s">
        <v>2580</v>
      </c>
      <c r="J306" s="18" t="s">
        <v>2567</v>
      </c>
      <c r="K306" s="6" t="str">
        <f t="shared" si="28"/>
        <v>No</v>
      </c>
      <c r="L306" s="6" t="str">
        <f t="shared" si="29"/>
        <v>Yes</v>
      </c>
      <c r="M306" s="6" t="str">
        <f t="shared" si="30"/>
        <v>Yes</v>
      </c>
      <c r="N306" s="6" t="str">
        <f t="shared" si="31"/>
        <v>Yes</v>
      </c>
      <c r="O306" s="23" t="str">
        <f t="shared" si="32"/>
        <v>habitasse</v>
      </c>
      <c r="P306" s="6" t="b">
        <f>COUNTIF('Seat deployment CHG TKTs'!$B306:$B3440,I306)&gt;0</f>
        <v>1</v>
      </c>
      <c r="Q306" s="6" t="str">
        <f>IFERROR(INDEX('Seat deployment CHG TKTs'!$A$2:$A$3440,MATCH(I306,'Seat deployment CHG TKTs'!$B$2:$B$3440,0)),"No CHG TKT")</f>
        <v>CHG0003425</v>
      </c>
      <c r="R306" s="6" t="b">
        <f>ISBLANK(#REF!)</f>
        <v>0</v>
      </c>
      <c r="S306" s="6" t="b">
        <f t="shared" si="33"/>
        <v>0</v>
      </c>
    </row>
    <row r="307" spans="1:19" ht="14.45" customHeight="1" x14ac:dyDescent="0.25">
      <c r="A307" t="s">
        <v>243</v>
      </c>
      <c r="B307" s="18" t="s">
        <v>735</v>
      </c>
      <c r="C307" s="18" t="s">
        <v>1178</v>
      </c>
      <c r="D307" s="29">
        <v>44133.322731481479</v>
      </c>
      <c r="E307" s="96">
        <f t="shared" si="34"/>
        <v>44133</v>
      </c>
      <c r="F307" s="18" t="s">
        <v>1666</v>
      </c>
      <c r="G307" s="7" t="s">
        <v>4</v>
      </c>
      <c r="H307" s="18" t="s">
        <v>2161</v>
      </c>
      <c r="I307" s="18" t="s">
        <v>2668</v>
      </c>
      <c r="J307" s="18" t="s">
        <v>2562</v>
      </c>
      <c r="K307" s="6" t="str">
        <f t="shared" si="28"/>
        <v>No</v>
      </c>
      <c r="L307" s="6" t="str">
        <f t="shared" si="29"/>
        <v>Yes</v>
      </c>
      <c r="M307" s="6" t="str">
        <f t="shared" si="30"/>
        <v>Yes</v>
      </c>
      <c r="N307" s="6" t="str">
        <f t="shared" si="31"/>
        <v>Yes</v>
      </c>
      <c r="O307" s="23" t="str">
        <f t="shared" si="32"/>
        <v>habitasse</v>
      </c>
      <c r="P307" s="6" t="b">
        <f>COUNTIF('Seat deployment CHG TKTs'!$B307:$B3440,I307)&gt;0</f>
        <v>0</v>
      </c>
      <c r="Q307" s="6" t="str">
        <f>IFERROR(INDEX('Seat deployment CHG TKTs'!$A$2:$A$3440,MATCH(I307,'Seat deployment CHG TKTs'!$B$2:$B$3440,0)),"No CHG TKT")</f>
        <v>No CHG TKT</v>
      </c>
      <c r="R307" s="6" t="b">
        <f>ISBLANK(#REF!)</f>
        <v>0</v>
      </c>
      <c r="S307" s="6" t="b">
        <f t="shared" si="33"/>
        <v>0</v>
      </c>
    </row>
    <row r="308" spans="1:19" ht="14.45" customHeight="1" x14ac:dyDescent="0.25">
      <c r="A308" t="s">
        <v>544</v>
      </c>
      <c r="B308" s="18" t="s">
        <v>1006</v>
      </c>
      <c r="C308" s="18" t="s">
        <v>1479</v>
      </c>
      <c r="D308" s="29">
        <v>44133.853773148148</v>
      </c>
      <c r="E308" s="96">
        <f t="shared" si="34"/>
        <v>44133</v>
      </c>
      <c r="F308" s="18" t="s">
        <v>1969</v>
      </c>
      <c r="G308" s="90" t="s">
        <v>2132</v>
      </c>
      <c r="H308" s="18" t="s">
        <v>2419</v>
      </c>
      <c r="I308" s="18" t="s">
        <v>2927</v>
      </c>
      <c r="J308" s="18" t="s">
        <v>2568</v>
      </c>
      <c r="K308" s="6" t="str">
        <f t="shared" si="28"/>
        <v>No</v>
      </c>
      <c r="L308" s="6" t="str">
        <f t="shared" si="29"/>
        <v>Yes</v>
      </c>
      <c r="M308" s="6" t="str">
        <f t="shared" si="30"/>
        <v>Yes</v>
      </c>
      <c r="N308" s="6" t="str">
        <f t="shared" si="31"/>
        <v>Yes</v>
      </c>
      <c r="O308" s="23" t="str">
        <f t="shared" si="32"/>
        <v>habitasse</v>
      </c>
      <c r="P308" s="6" t="b">
        <f>COUNTIF('Seat deployment CHG TKTs'!$B308:$B3440,I308)&gt;0</f>
        <v>0</v>
      </c>
      <c r="Q308" s="6" t="str">
        <f>IFERROR(INDEX('Seat deployment CHG TKTs'!$A$2:$A$3440,MATCH(I308,'Seat deployment CHG TKTs'!$B$2:$B$3440,0)),"No CHG TKT")</f>
        <v>No CHG TKT</v>
      </c>
      <c r="R308" s="6" t="b">
        <f>ISBLANK(#REF!)</f>
        <v>0</v>
      </c>
      <c r="S308" s="6" t="b">
        <f t="shared" si="33"/>
        <v>0</v>
      </c>
    </row>
    <row r="309" spans="1:19" ht="14.45" customHeight="1" x14ac:dyDescent="0.25">
      <c r="A309" t="s">
        <v>676</v>
      </c>
      <c r="B309" s="18" t="s">
        <v>894</v>
      </c>
      <c r="C309" s="18" t="s">
        <v>1604</v>
      </c>
      <c r="D309" s="29">
        <v>44133.912951388891</v>
      </c>
      <c r="E309" s="96">
        <f t="shared" si="34"/>
        <v>44133</v>
      </c>
      <c r="F309" s="18" t="s">
        <v>2100</v>
      </c>
      <c r="G309" s="90" t="s">
        <v>2132</v>
      </c>
      <c r="H309" s="18" t="s">
        <v>2534</v>
      </c>
      <c r="I309" s="18" t="s">
        <v>2580</v>
      </c>
      <c r="J309" s="18" t="s">
        <v>2571</v>
      </c>
      <c r="K309" s="6" t="str">
        <f t="shared" si="28"/>
        <v>No</v>
      </c>
      <c r="L309" s="6" t="str">
        <f t="shared" si="29"/>
        <v>Yes</v>
      </c>
      <c r="M309" s="6" t="str">
        <f t="shared" si="30"/>
        <v>Yes</v>
      </c>
      <c r="N309" s="6" t="str">
        <f t="shared" si="31"/>
        <v>Yes</v>
      </c>
      <c r="O309" s="23" t="str">
        <f t="shared" si="32"/>
        <v>habitasse</v>
      </c>
      <c r="P309" s="6" t="b">
        <f>COUNTIF('Seat deployment CHG TKTs'!$B309:$B3440,I309)&gt;0</f>
        <v>1</v>
      </c>
      <c r="Q309" s="6" t="str">
        <f>IFERROR(INDEX('Seat deployment CHG TKTs'!$A$2:$A$3440,MATCH(I309,'Seat deployment CHG TKTs'!$B$2:$B$3440,0)),"No CHG TKT")</f>
        <v>CHG0003425</v>
      </c>
      <c r="R309" s="6" t="b">
        <f>ISBLANK(#REF!)</f>
        <v>0</v>
      </c>
      <c r="S309" s="6" t="b">
        <f t="shared" si="33"/>
        <v>0</v>
      </c>
    </row>
    <row r="310" spans="1:19" ht="14.45" customHeight="1" x14ac:dyDescent="0.25">
      <c r="A310" t="s">
        <v>302</v>
      </c>
      <c r="B310" s="18" t="s">
        <v>788</v>
      </c>
      <c r="C310" s="18" t="s">
        <v>1237</v>
      </c>
      <c r="D310" s="29">
        <v>44134.860798611109</v>
      </c>
      <c r="E310" s="96">
        <f t="shared" si="34"/>
        <v>44134</v>
      </c>
      <c r="F310" s="18" t="s">
        <v>1725</v>
      </c>
      <c r="G310" s="7" t="s">
        <v>4</v>
      </c>
      <c r="H310" s="18" t="s">
        <v>2213</v>
      </c>
      <c r="I310" s="18" t="s">
        <v>2753</v>
      </c>
      <c r="J310" s="18" t="s">
        <v>2565</v>
      </c>
      <c r="K310" s="6" t="str">
        <f t="shared" si="28"/>
        <v>No</v>
      </c>
      <c r="L310" s="6" t="str">
        <f t="shared" si="29"/>
        <v>Yes</v>
      </c>
      <c r="M310" s="6" t="str">
        <f t="shared" si="30"/>
        <v>Yes</v>
      </c>
      <c r="N310" s="6" t="str">
        <f t="shared" si="31"/>
        <v>Yes</v>
      </c>
      <c r="O310" s="23" t="str">
        <f t="shared" si="32"/>
        <v>habitasse</v>
      </c>
      <c r="P310" s="6" t="b">
        <f>COUNTIF('Seat deployment CHG TKTs'!$B310:$B3440,I310)&gt;0</f>
        <v>0</v>
      </c>
      <c r="Q310" s="6" t="str">
        <f>IFERROR(INDEX('Seat deployment CHG TKTs'!$A$2:$A$3440,MATCH(I310,'Seat deployment CHG TKTs'!$B$2:$B$3440,0)),"No CHG TKT")</f>
        <v>No CHG TKT</v>
      </c>
      <c r="R310" s="6" t="b">
        <f>ISBLANK(#REF!)</f>
        <v>0</v>
      </c>
      <c r="S310" s="6" t="b">
        <f t="shared" si="33"/>
        <v>0</v>
      </c>
    </row>
    <row r="311" spans="1:19" ht="14.45" customHeight="1" x14ac:dyDescent="0.25">
      <c r="A311" t="s">
        <v>428</v>
      </c>
      <c r="B311" s="18" t="s">
        <v>905</v>
      </c>
      <c r="C311" s="18" t="s">
        <v>1365</v>
      </c>
      <c r="D311" s="29">
        <v>44134.907476851855</v>
      </c>
      <c r="E311" s="96">
        <f t="shared" si="34"/>
        <v>44134</v>
      </c>
      <c r="F311" s="18" t="s">
        <v>1853</v>
      </c>
      <c r="G311" s="90" t="s">
        <v>5</v>
      </c>
      <c r="H311" s="18" t="s">
        <v>2317</v>
      </c>
      <c r="I311" s="18" t="s">
        <v>2861</v>
      </c>
      <c r="J311" s="18" t="s">
        <v>2567</v>
      </c>
      <c r="K311" s="6" t="str">
        <f t="shared" si="28"/>
        <v>No</v>
      </c>
      <c r="L311" s="6" t="str">
        <f t="shared" si="29"/>
        <v>Yes</v>
      </c>
      <c r="M311" s="6" t="str">
        <f t="shared" si="30"/>
        <v>Yes</v>
      </c>
      <c r="N311" s="6" t="str">
        <f t="shared" si="31"/>
        <v>Yes</v>
      </c>
      <c r="O311" s="23" t="str">
        <f t="shared" si="32"/>
        <v>congue</v>
      </c>
      <c r="P311" s="6" t="b">
        <f>COUNTIF('Seat deployment CHG TKTs'!$B311:$B3440,I311)&gt;0</f>
        <v>0</v>
      </c>
      <c r="Q311" s="6" t="str">
        <f>IFERROR(INDEX('Seat deployment CHG TKTs'!$A$2:$A$3440,MATCH(I311,'Seat deployment CHG TKTs'!$B$2:$B$3440,0)),"No CHG TKT")</f>
        <v>No CHG TKT</v>
      </c>
      <c r="R311" s="6" t="b">
        <f>ISBLANK(#REF!)</f>
        <v>0</v>
      </c>
      <c r="S311" s="6" t="b">
        <f t="shared" si="33"/>
        <v>0</v>
      </c>
    </row>
    <row r="312" spans="1:19" ht="14.45" customHeight="1" x14ac:dyDescent="0.25">
      <c r="A312" t="s">
        <v>284</v>
      </c>
      <c r="B312" s="18" t="s">
        <v>771</v>
      </c>
      <c r="C312" s="18" t="s">
        <v>1219</v>
      </c>
      <c r="D312" s="29">
        <v>44135.937685185185</v>
      </c>
      <c r="E312" s="96">
        <f t="shared" si="34"/>
        <v>44135</v>
      </c>
      <c r="F312" s="18" t="s">
        <v>1707</v>
      </c>
      <c r="G312" s="7" t="s">
        <v>4</v>
      </c>
      <c r="H312" s="18" t="s">
        <v>2195</v>
      </c>
      <c r="I312" s="18" t="s">
        <v>3020</v>
      </c>
      <c r="J312" s="18" t="s">
        <v>2564</v>
      </c>
      <c r="K312" s="6" t="str">
        <f t="shared" si="28"/>
        <v>No</v>
      </c>
      <c r="L312" s="6" t="str">
        <f t="shared" si="29"/>
        <v>Yes</v>
      </c>
      <c r="M312" s="6" t="str">
        <f t="shared" si="30"/>
        <v>Yes</v>
      </c>
      <c r="N312" s="6" t="str">
        <f t="shared" si="31"/>
        <v>Yes</v>
      </c>
      <c r="O312" s="23" t="str">
        <f t="shared" si="32"/>
        <v>habitasse</v>
      </c>
      <c r="P312" s="6" t="b">
        <f>COUNTIF('Seat deployment CHG TKTs'!$B312:$B3440,I312)&gt;0</f>
        <v>0</v>
      </c>
      <c r="Q312" s="6" t="str">
        <f>IFERROR(INDEX('Seat deployment CHG TKTs'!$A$2:$A$3440,MATCH(I312,'Seat deployment CHG TKTs'!$B$2:$B$3440,0)),"No CHG TKT")</f>
        <v>No CHG TKT</v>
      </c>
      <c r="R312" s="6" t="b">
        <f>ISBLANK(#REF!)</f>
        <v>0</v>
      </c>
      <c r="S312" s="6" t="b">
        <f t="shared" si="33"/>
        <v>0</v>
      </c>
    </row>
    <row r="313" spans="1:19" ht="14.45" customHeight="1" x14ac:dyDescent="0.25">
      <c r="A313" t="s">
        <v>280</v>
      </c>
      <c r="B313" s="18" t="s">
        <v>767</v>
      </c>
      <c r="C313" s="18" t="s">
        <v>1215</v>
      </c>
      <c r="D313" s="29">
        <v>44136.501828703702</v>
      </c>
      <c r="E313" s="96">
        <f t="shared" si="34"/>
        <v>44136</v>
      </c>
      <c r="F313" s="18" t="s">
        <v>1703</v>
      </c>
      <c r="G313" s="7" t="s">
        <v>4</v>
      </c>
      <c r="H313" s="18" t="s">
        <v>2191</v>
      </c>
      <c r="I313" s="18" t="s">
        <v>2667</v>
      </c>
      <c r="J313" s="18" t="s">
        <v>2564</v>
      </c>
      <c r="K313" s="6" t="str">
        <f t="shared" si="28"/>
        <v>No</v>
      </c>
      <c r="L313" s="6" t="str">
        <f t="shared" si="29"/>
        <v>Yes</v>
      </c>
      <c r="M313" s="6" t="str">
        <f t="shared" si="30"/>
        <v>Yes</v>
      </c>
      <c r="N313" s="6" t="str">
        <f t="shared" si="31"/>
        <v>Yes</v>
      </c>
      <c r="O313" s="23" t="str">
        <f t="shared" si="32"/>
        <v>habitasse</v>
      </c>
      <c r="P313" s="6" t="b">
        <f>COUNTIF('Seat deployment CHG TKTs'!$B313:$B3440,I313)&gt;0</f>
        <v>0</v>
      </c>
      <c r="Q313" s="6" t="str">
        <f>IFERROR(INDEX('Seat deployment CHG TKTs'!$A$2:$A$3440,MATCH(I313,'Seat deployment CHG TKTs'!$B$2:$B$3440,0)),"No CHG TKT")</f>
        <v>No CHG TKT</v>
      </c>
      <c r="R313" s="6" t="b">
        <f>ISBLANK(#REF!)</f>
        <v>0</v>
      </c>
      <c r="S313" s="6" t="b">
        <f t="shared" si="33"/>
        <v>0</v>
      </c>
    </row>
    <row r="314" spans="1:19" ht="14.45" customHeight="1" x14ac:dyDescent="0.25">
      <c r="A314" t="s">
        <v>540</v>
      </c>
      <c r="B314" s="18" t="s">
        <v>1002</v>
      </c>
      <c r="C314" s="18" t="s">
        <v>1475</v>
      </c>
      <c r="D314" s="29">
        <v>44136.975706018522</v>
      </c>
      <c r="E314" s="96">
        <f t="shared" si="34"/>
        <v>44136</v>
      </c>
      <c r="F314" s="18" t="s">
        <v>1965</v>
      </c>
      <c r="G314" s="90" t="s">
        <v>2132</v>
      </c>
      <c r="H314" s="18" t="s">
        <v>2415</v>
      </c>
      <c r="I314" s="18" t="s">
        <v>2946</v>
      </c>
      <c r="J314" s="18" t="s">
        <v>2568</v>
      </c>
      <c r="K314" s="6" t="str">
        <f t="shared" si="28"/>
        <v>No</v>
      </c>
      <c r="L314" s="6" t="str">
        <f t="shared" si="29"/>
        <v>No</v>
      </c>
      <c r="M314" s="6" t="str">
        <f t="shared" si="30"/>
        <v>No</v>
      </c>
      <c r="N314" s="6" t="str">
        <f t="shared" si="31"/>
        <v>No</v>
      </c>
      <c r="O314" s="23" t="str">
        <f t="shared" si="32"/>
        <v>habitasse</v>
      </c>
      <c r="P314" s="6" t="b">
        <f>COUNTIF('Seat deployment CHG TKTs'!$B314:$B3440,I314)&gt;0</f>
        <v>0</v>
      </c>
      <c r="Q314" s="6" t="str">
        <f>IFERROR(INDEX('Seat deployment CHG TKTs'!$A$2:$A$3440,MATCH(I314,'Seat deployment CHG TKTs'!$B$2:$B$3440,0)),"No CHG TKT")</f>
        <v>No CHG TKT</v>
      </c>
      <c r="R314" s="6" t="b">
        <f>ISBLANK(#REF!)</f>
        <v>0</v>
      </c>
      <c r="S314" s="6" t="b">
        <f t="shared" si="33"/>
        <v>0</v>
      </c>
    </row>
    <row r="315" spans="1:19" ht="14.45" customHeight="1" x14ac:dyDescent="0.25">
      <c r="A315" t="s">
        <v>404</v>
      </c>
      <c r="B315" s="18" t="s">
        <v>881</v>
      </c>
      <c r="C315" s="18" t="s">
        <v>1340</v>
      </c>
      <c r="D315" s="29">
        <v>44138.468993055554</v>
      </c>
      <c r="E315" s="96">
        <f t="shared" si="34"/>
        <v>44138</v>
      </c>
      <c r="F315" s="18" t="s">
        <v>1828</v>
      </c>
      <c r="G315" s="90" t="s">
        <v>5</v>
      </c>
      <c r="H315" s="18" t="s">
        <v>2295</v>
      </c>
      <c r="I315" s="18" t="s">
        <v>2893</v>
      </c>
      <c r="J315" s="18" t="s">
        <v>2567</v>
      </c>
      <c r="K315" s="6" t="str">
        <f t="shared" si="28"/>
        <v>No</v>
      </c>
      <c r="L315" s="6" t="str">
        <f t="shared" si="29"/>
        <v>Yes</v>
      </c>
      <c r="M315" s="6" t="str">
        <f t="shared" si="30"/>
        <v>Yes</v>
      </c>
      <c r="N315" s="6" t="str">
        <f t="shared" si="31"/>
        <v>Yes</v>
      </c>
      <c r="O315" s="23" t="str">
        <f t="shared" si="32"/>
        <v>habitasse</v>
      </c>
      <c r="P315" s="6" t="b">
        <f>COUNTIF('Seat deployment CHG TKTs'!$B315:$B3440,I315)&gt;0</f>
        <v>0</v>
      </c>
      <c r="Q315" s="6" t="str">
        <f>IFERROR(INDEX('Seat deployment CHG TKTs'!$A$2:$A$3440,MATCH(I315,'Seat deployment CHG TKTs'!$B$2:$B$3440,0)),"No CHG TKT")</f>
        <v>No CHG TKT</v>
      </c>
      <c r="R315" s="6" t="b">
        <f>ISBLANK(#REF!)</f>
        <v>0</v>
      </c>
      <c r="S315" s="6" t="b">
        <f t="shared" si="33"/>
        <v>0</v>
      </c>
    </row>
    <row r="316" spans="1:19" ht="14.45" customHeight="1" x14ac:dyDescent="0.25">
      <c r="A316" t="s">
        <v>690</v>
      </c>
      <c r="B316" s="18" t="s">
        <v>1130</v>
      </c>
      <c r="C316" s="18" t="s">
        <v>1618</v>
      </c>
      <c r="D316" s="29">
        <v>44138.492326388892</v>
      </c>
      <c r="E316" s="96">
        <f t="shared" si="34"/>
        <v>44138</v>
      </c>
      <c r="F316" s="18" t="s">
        <v>2113</v>
      </c>
      <c r="G316" s="90" t="s">
        <v>2132</v>
      </c>
      <c r="H316" s="18" t="s">
        <v>2546</v>
      </c>
      <c r="I316" s="18" t="s">
        <v>2777</v>
      </c>
      <c r="J316" s="18" t="s">
        <v>2571</v>
      </c>
      <c r="K316" s="6" t="str">
        <f t="shared" si="28"/>
        <v>No</v>
      </c>
      <c r="L316" s="6" t="str">
        <f t="shared" si="29"/>
        <v>Yes</v>
      </c>
      <c r="M316" s="6" t="str">
        <f t="shared" si="30"/>
        <v>Yes</v>
      </c>
      <c r="N316" s="6" t="str">
        <f t="shared" si="31"/>
        <v>Yes</v>
      </c>
      <c r="O316" s="23" t="str">
        <f t="shared" si="32"/>
        <v>habitasse</v>
      </c>
      <c r="P316" s="6" t="b">
        <f>COUNTIF('Seat deployment CHG TKTs'!$B316:$B3440,I316)&gt;0</f>
        <v>0</v>
      </c>
      <c r="Q316" s="6" t="str">
        <f>IFERROR(INDEX('Seat deployment CHG TKTs'!$A$2:$A$3440,MATCH(I316,'Seat deployment CHG TKTs'!$B$2:$B$3440,0)),"No CHG TKT")</f>
        <v>No CHG TKT</v>
      </c>
      <c r="R316" s="6" t="b">
        <f>ISBLANK(#REF!)</f>
        <v>0</v>
      </c>
      <c r="S316" s="6" t="b">
        <f t="shared" si="33"/>
        <v>0</v>
      </c>
    </row>
    <row r="317" spans="1:19" ht="14.45" customHeight="1" x14ac:dyDescent="0.25">
      <c r="A317" t="s">
        <v>395</v>
      </c>
      <c r="B317" s="18" t="s">
        <v>872</v>
      </c>
      <c r="C317" s="18" t="s">
        <v>1331</v>
      </c>
      <c r="D317" s="29">
        <v>44139.986643518518</v>
      </c>
      <c r="E317" s="96">
        <f t="shared" si="34"/>
        <v>44139</v>
      </c>
      <c r="F317" s="18" t="s">
        <v>1820</v>
      </c>
      <c r="G317" s="90" t="s">
        <v>5</v>
      </c>
      <c r="H317" s="18" t="s">
        <v>2288</v>
      </c>
      <c r="I317" s="18" t="s">
        <v>2947</v>
      </c>
      <c r="J317" s="18" t="s">
        <v>2567</v>
      </c>
      <c r="K317" s="6" t="str">
        <f t="shared" si="28"/>
        <v>No</v>
      </c>
      <c r="L317" s="6" t="str">
        <f t="shared" si="29"/>
        <v>Yes</v>
      </c>
      <c r="M317" s="6" t="str">
        <f t="shared" si="30"/>
        <v>Yes</v>
      </c>
      <c r="N317" s="6" t="str">
        <f t="shared" si="31"/>
        <v>Yes</v>
      </c>
      <c r="O317" s="23" t="str">
        <f t="shared" si="32"/>
        <v>habitasse</v>
      </c>
      <c r="P317" s="6" t="b">
        <f>COUNTIF('Seat deployment CHG TKTs'!$B317:$B3440,I317)&gt;0</f>
        <v>0</v>
      </c>
      <c r="Q317" s="6" t="str">
        <f>IFERROR(INDEX('Seat deployment CHG TKTs'!$A$2:$A$3440,MATCH(I317,'Seat deployment CHG TKTs'!$B$2:$B$3440,0)),"No CHG TKT")</f>
        <v>No CHG TKT</v>
      </c>
      <c r="R317" s="6" t="b">
        <f>ISBLANK(#REF!)</f>
        <v>0</v>
      </c>
      <c r="S317" s="6" t="b">
        <f t="shared" si="33"/>
        <v>0</v>
      </c>
    </row>
    <row r="318" spans="1:19" ht="14.45" customHeight="1" x14ac:dyDescent="0.25">
      <c r="A318" t="s">
        <v>242</v>
      </c>
      <c r="B318" s="18" t="s">
        <v>734</v>
      </c>
      <c r="C318" s="18" t="s">
        <v>1177</v>
      </c>
      <c r="D318" s="29">
        <v>44143.091585648152</v>
      </c>
      <c r="E318" s="96">
        <f t="shared" si="34"/>
        <v>44143</v>
      </c>
      <c r="F318" s="18" t="s">
        <v>1665</v>
      </c>
      <c r="G318" s="7" t="s">
        <v>4</v>
      </c>
      <c r="H318" s="18" t="s">
        <v>2160</v>
      </c>
      <c r="I318" s="18" t="s">
        <v>2938</v>
      </c>
      <c r="J318" s="18" t="s">
        <v>2562</v>
      </c>
      <c r="K318" s="6" t="str">
        <f t="shared" si="28"/>
        <v>No</v>
      </c>
      <c r="L318" s="6" t="str">
        <f t="shared" si="29"/>
        <v>Yes</v>
      </c>
      <c r="M318" s="6" t="str">
        <f t="shared" si="30"/>
        <v>Yes</v>
      </c>
      <c r="N318" s="6" t="str">
        <f t="shared" si="31"/>
        <v>Yes</v>
      </c>
      <c r="O318" s="23" t="str">
        <f t="shared" si="32"/>
        <v>habitasse</v>
      </c>
      <c r="P318" s="6" t="b">
        <f>COUNTIF('Seat deployment CHG TKTs'!$B318:$B3440,I318)&gt;0</f>
        <v>0</v>
      </c>
      <c r="Q318" s="6" t="str">
        <f>IFERROR(INDEX('Seat deployment CHG TKTs'!$A$2:$A$3440,MATCH(I318,'Seat deployment CHG TKTs'!$B$2:$B$3440,0)),"No CHG TKT")</f>
        <v>No CHG TKT</v>
      </c>
      <c r="R318" s="6" t="b">
        <f>ISBLANK(#REF!)</f>
        <v>0</v>
      </c>
      <c r="S318" s="6" t="b">
        <f t="shared" si="33"/>
        <v>0</v>
      </c>
    </row>
    <row r="319" spans="1:19" ht="14.45" customHeight="1" x14ac:dyDescent="0.25">
      <c r="A319" t="s">
        <v>420</v>
      </c>
      <c r="B319" s="18" t="s">
        <v>897</v>
      </c>
      <c r="C319" s="18" t="s">
        <v>1357</v>
      </c>
      <c r="D319" s="29">
        <v>44143.971145833333</v>
      </c>
      <c r="E319" s="96">
        <f t="shared" si="34"/>
        <v>44143</v>
      </c>
      <c r="F319" s="18" t="s">
        <v>1845</v>
      </c>
      <c r="G319" s="90" t="s">
        <v>5</v>
      </c>
      <c r="H319" s="18" t="s">
        <v>2310</v>
      </c>
      <c r="I319" s="18" t="s">
        <v>2709</v>
      </c>
      <c r="J319" s="18" t="s">
        <v>2567</v>
      </c>
      <c r="K319" s="6" t="str">
        <f t="shared" si="28"/>
        <v>No</v>
      </c>
      <c r="L319" s="6" t="str">
        <f t="shared" si="29"/>
        <v>Yes</v>
      </c>
      <c r="M319" s="6" t="str">
        <f t="shared" si="30"/>
        <v>Yes</v>
      </c>
      <c r="N319" s="6" t="str">
        <f t="shared" si="31"/>
        <v>Yes</v>
      </c>
      <c r="O319" s="23" t="str">
        <f t="shared" si="32"/>
        <v>congue</v>
      </c>
      <c r="P319" s="6" t="b">
        <f>COUNTIF('Seat deployment CHG TKTs'!$B319:$B3440,I319)&gt;0</f>
        <v>0</v>
      </c>
      <c r="Q319" s="6" t="str">
        <f>IFERROR(INDEX('Seat deployment CHG TKTs'!$A$2:$A$3440,MATCH(I319,'Seat deployment CHG TKTs'!$B$2:$B$3440,0)),"No CHG TKT")</f>
        <v>No CHG TKT</v>
      </c>
      <c r="R319" s="6" t="b">
        <f>ISBLANK(#REF!)</f>
        <v>0</v>
      </c>
      <c r="S319" s="6" t="b">
        <f t="shared" si="33"/>
        <v>0</v>
      </c>
    </row>
    <row r="320" spans="1:19" ht="14.45" customHeight="1" x14ac:dyDescent="0.25">
      <c r="A320" t="s">
        <v>643</v>
      </c>
      <c r="B320" s="18" t="s">
        <v>1089</v>
      </c>
      <c r="C320" s="18" t="s">
        <v>1573</v>
      </c>
      <c r="D320" s="29">
        <v>44144.665393518517</v>
      </c>
      <c r="E320" s="96">
        <f t="shared" si="34"/>
        <v>44144</v>
      </c>
      <c r="F320" s="18" t="s">
        <v>2067</v>
      </c>
      <c r="G320" s="90" t="s">
        <v>2132</v>
      </c>
      <c r="H320" s="18" t="s">
        <v>2504</v>
      </c>
      <c r="I320" s="18" t="s">
        <v>2708</v>
      </c>
      <c r="J320" s="18" t="s">
        <v>2570</v>
      </c>
      <c r="K320" s="6" t="str">
        <f t="shared" si="28"/>
        <v>No</v>
      </c>
      <c r="L320" s="6" t="str">
        <f t="shared" si="29"/>
        <v>Yes</v>
      </c>
      <c r="M320" s="6" t="str">
        <f t="shared" si="30"/>
        <v>Yes</v>
      </c>
      <c r="N320" s="6" t="str">
        <f t="shared" si="31"/>
        <v>Yes</v>
      </c>
      <c r="O320" s="23" t="str">
        <f t="shared" si="32"/>
        <v>habitasse</v>
      </c>
      <c r="P320" s="6" t="b">
        <f>COUNTIF('Seat deployment CHG TKTs'!$B320:$B3440,I320)&gt;0</f>
        <v>0</v>
      </c>
      <c r="Q320" s="6" t="str">
        <f>IFERROR(INDEX('Seat deployment CHG TKTs'!$A$2:$A$3440,MATCH(I320,'Seat deployment CHG TKTs'!$B$2:$B$3440,0)),"No CHG TKT")</f>
        <v>No CHG TKT</v>
      </c>
      <c r="R320" s="6" t="b">
        <f>ISBLANK(#REF!)</f>
        <v>0</v>
      </c>
      <c r="S320" s="6" t="b">
        <f t="shared" si="33"/>
        <v>0</v>
      </c>
    </row>
    <row r="321" spans="1:19" ht="14.45" customHeight="1" x14ac:dyDescent="0.25">
      <c r="A321" t="s">
        <v>257</v>
      </c>
      <c r="B321" s="18" t="s">
        <v>746</v>
      </c>
      <c r="C321" s="18" t="s">
        <v>1192</v>
      </c>
      <c r="D321" s="29">
        <v>44146.480706018519</v>
      </c>
      <c r="E321" s="96">
        <f t="shared" si="34"/>
        <v>44146</v>
      </c>
      <c r="F321" s="18" t="s">
        <v>1680</v>
      </c>
      <c r="G321" s="7" t="s">
        <v>4</v>
      </c>
      <c r="H321" s="18" t="s">
        <v>2172</v>
      </c>
      <c r="I321" s="18" t="s">
        <v>2784</v>
      </c>
      <c r="J321" s="18" t="s">
        <v>2564</v>
      </c>
      <c r="K321" s="6" t="str">
        <f t="shared" si="28"/>
        <v>No</v>
      </c>
      <c r="L321" s="6" t="str">
        <f t="shared" si="29"/>
        <v>Yes</v>
      </c>
      <c r="M321" s="6" t="str">
        <f t="shared" si="30"/>
        <v>Yes</v>
      </c>
      <c r="N321" s="6" t="str">
        <f t="shared" si="31"/>
        <v>Yes</v>
      </c>
      <c r="O321" s="23" t="str">
        <f t="shared" si="32"/>
        <v>habitasse</v>
      </c>
      <c r="P321" s="6" t="b">
        <f>COUNTIF('Seat deployment CHG TKTs'!$B321:$B3440,I321)&gt;0</f>
        <v>0</v>
      </c>
      <c r="Q321" s="6" t="str">
        <f>IFERROR(INDEX('Seat deployment CHG TKTs'!$A$2:$A$3440,MATCH(I321,'Seat deployment CHG TKTs'!$B$2:$B$3440,0)),"No CHG TKT")</f>
        <v>No CHG TKT</v>
      </c>
      <c r="R321" s="6" t="b">
        <f>ISBLANK(#REF!)</f>
        <v>0</v>
      </c>
      <c r="S321" s="6" t="b">
        <f t="shared" si="33"/>
        <v>0</v>
      </c>
    </row>
    <row r="322" spans="1:19" ht="14.45" customHeight="1" x14ac:dyDescent="0.25">
      <c r="A322" t="s">
        <v>263</v>
      </c>
      <c r="B322" s="18" t="s">
        <v>752</v>
      </c>
      <c r="C322" s="18" t="s">
        <v>1198</v>
      </c>
      <c r="D322" s="29">
        <v>44148.129502314812</v>
      </c>
      <c r="E322" s="96">
        <f t="shared" si="34"/>
        <v>44148</v>
      </c>
      <c r="F322" s="18" t="s">
        <v>1686</v>
      </c>
      <c r="G322" s="7" t="s">
        <v>4</v>
      </c>
      <c r="H322" s="18" t="s">
        <v>2178</v>
      </c>
      <c r="I322" s="18" t="s">
        <v>2776</v>
      </c>
      <c r="J322" s="18" t="s">
        <v>2564</v>
      </c>
      <c r="K322" s="6" t="str">
        <f t="shared" ref="K322:K385" si="35">IFERROR(
IF(OR(
SUMPRODUCT(--ISNUMBER(SEARCH("sed sit",$C322)))&gt;0,
SUMPRODUCT(--ISNUMBER(SEARCH("nisl elit",$C322)))&gt;0,
SUMPRODUCT(--ISNUMBER(SEARCH("condimentum",$C322)))&gt;0),"Yes","No"),"")</f>
        <v>No</v>
      </c>
      <c r="L322" s="6" t="str">
        <f t="shared" ref="L322:L385" si="36">IFERROR(
IF(OR(
SUMPRODUCT(--ISNUMBER(SEARCH("sed sit",$F322)))&gt;0,
SUMPRODUCT(--ISNUMBER(SEARCH("nisl elit",$F322)))&gt;0,
SUMPRODUCT(--ISNUMBER(SEARCH("condimentum",$F322)))&gt;0),"Yes","No"),"")</f>
        <v>Yes</v>
      </c>
      <c r="M322" s="6" t="str">
        <f t="shared" ref="M322:M385" si="37">IFERROR(
IF(OR(K322=
"Yes",L322=
"Yes"),"Yes","No"),"")</f>
        <v>Yes</v>
      </c>
      <c r="N322" s="6" t="str">
        <f t="shared" ref="N322:N385" si="38">IFERROR(
IF(SUMPRODUCT(--ISNUMBER(SEARCH("augue",$F322))),"Yes","No"),"")</f>
        <v>Yes</v>
      </c>
      <c r="O322" s="23" t="str">
        <f t="shared" ref="O322:O385" si="39">IF(ISNUMBER(SEARCH("habitasse",$F322)),"habitasse",
IF(ISNUMBER(SEARCH("congue",$F322)),"congue",
IF(ISNUMBER(SEARCH("pede",$F322,)),"pede",
IF(ISNUMBER(SEARCH("feugiat",$F322)),"feugiat",
IF(ISNUMBER(SEARCH("tempus",$F322)),"tempus",
IF(ISNUMBER(SEARCH("magnis",$F322)),"magnis",
IF(ISNUMBER(SEARCH("pellentesque",$F322)),"pellentesque",
IF(ISNUMBER(SEARCH("ultrices",$F322)),"ultrices",
"None"))))))))</f>
        <v>congue</v>
      </c>
      <c r="P322" s="6" t="b">
        <f>COUNTIF('Seat deployment CHG TKTs'!$B322:$B3440,I322)&gt;0</f>
        <v>0</v>
      </c>
      <c r="Q322" s="6" t="str">
        <f>IFERROR(INDEX('Seat deployment CHG TKTs'!$A$2:$A$3440,MATCH(I322,'Seat deployment CHG TKTs'!$B$2:$B$3440,0)),"No CHG TKT")</f>
        <v>No CHG TKT</v>
      </c>
      <c r="R322" s="6" t="b">
        <f>ISBLANK(#REF!)</f>
        <v>0</v>
      </c>
      <c r="S322" s="6" t="b">
        <f t="shared" ref="S322:S385" si="40">ISBLANK(A322)</f>
        <v>0</v>
      </c>
    </row>
    <row r="323" spans="1:19" ht="14.45" customHeight="1" x14ac:dyDescent="0.25">
      <c r="A323" t="s">
        <v>258</v>
      </c>
      <c r="B323" s="18" t="s">
        <v>747</v>
      </c>
      <c r="C323" s="18" t="s">
        <v>1193</v>
      </c>
      <c r="D323" s="29">
        <v>44152.030057870368</v>
      </c>
      <c r="E323" s="96">
        <f t="shared" ref="E323:E386" si="41">DATE(YEAR(D323),MONTH(D323),DAY(D323))</f>
        <v>44152</v>
      </c>
      <c r="F323" s="18" t="s">
        <v>1681</v>
      </c>
      <c r="G323" s="7" t="s">
        <v>4</v>
      </c>
      <c r="H323" s="18" t="s">
        <v>2173</v>
      </c>
      <c r="I323" s="18" t="s">
        <v>2656</v>
      </c>
      <c r="J323" s="18" t="s">
        <v>2564</v>
      </c>
      <c r="K323" s="6" t="str">
        <f t="shared" si="35"/>
        <v>No</v>
      </c>
      <c r="L323" s="6" t="str">
        <f t="shared" si="36"/>
        <v>Yes</v>
      </c>
      <c r="M323" s="6" t="str">
        <f t="shared" si="37"/>
        <v>Yes</v>
      </c>
      <c r="N323" s="6" t="str">
        <f t="shared" si="38"/>
        <v>Yes</v>
      </c>
      <c r="O323" s="23" t="str">
        <f t="shared" si="39"/>
        <v>habitasse</v>
      </c>
      <c r="P323" s="6" t="b">
        <f>COUNTIF('Seat deployment CHG TKTs'!$B323:$B3440,I323)&gt;0</f>
        <v>0</v>
      </c>
      <c r="Q323" s="6" t="str">
        <f>IFERROR(INDEX('Seat deployment CHG TKTs'!$A$2:$A$3440,MATCH(I323,'Seat deployment CHG TKTs'!$B$2:$B$3440,0)),"No CHG TKT")</f>
        <v>No CHG TKT</v>
      </c>
      <c r="R323" s="6" t="b">
        <f>ISBLANK(#REF!)</f>
        <v>0</v>
      </c>
      <c r="S323" s="6" t="b">
        <f t="shared" si="40"/>
        <v>0</v>
      </c>
    </row>
    <row r="324" spans="1:19" ht="14.45" customHeight="1" x14ac:dyDescent="0.25">
      <c r="A324" t="s">
        <v>443</v>
      </c>
      <c r="B324" s="18" t="s">
        <v>920</v>
      </c>
      <c r="C324" s="18" t="s">
        <v>1380</v>
      </c>
      <c r="D324" s="29">
        <v>44153.085509259261</v>
      </c>
      <c r="E324" s="96">
        <f t="shared" si="41"/>
        <v>44153</v>
      </c>
      <c r="F324" s="18" t="s">
        <v>1868</v>
      </c>
      <c r="G324" s="90" t="s">
        <v>5</v>
      </c>
      <c r="H324" s="18" t="s">
        <v>2330</v>
      </c>
      <c r="I324" s="18" t="s">
        <v>3009</v>
      </c>
      <c r="J324" s="18" t="s">
        <v>2567</v>
      </c>
      <c r="K324" s="6" t="str">
        <f t="shared" si="35"/>
        <v>No</v>
      </c>
      <c r="L324" s="6" t="str">
        <f t="shared" si="36"/>
        <v>No</v>
      </c>
      <c r="M324" s="6" t="str">
        <f t="shared" si="37"/>
        <v>No</v>
      </c>
      <c r="N324" s="6" t="str">
        <f t="shared" si="38"/>
        <v>Yes</v>
      </c>
      <c r="O324" s="23" t="str">
        <f t="shared" si="39"/>
        <v>habitasse</v>
      </c>
      <c r="P324" s="6" t="b">
        <f>COUNTIF('Seat deployment CHG TKTs'!$B324:$B3440,I324)&gt;0</f>
        <v>0</v>
      </c>
      <c r="Q324" s="6" t="str">
        <f>IFERROR(INDEX('Seat deployment CHG TKTs'!$A$2:$A$3440,MATCH(I324,'Seat deployment CHG TKTs'!$B$2:$B$3440,0)),"No CHG TKT")</f>
        <v>No CHG TKT</v>
      </c>
      <c r="R324" s="6" t="b">
        <f>ISBLANK(#REF!)</f>
        <v>0</v>
      </c>
      <c r="S324" s="6" t="b">
        <f t="shared" si="40"/>
        <v>0</v>
      </c>
    </row>
    <row r="325" spans="1:19" ht="14.45" customHeight="1" x14ac:dyDescent="0.25">
      <c r="A325" t="s">
        <v>445</v>
      </c>
      <c r="B325" s="18" t="s">
        <v>922</v>
      </c>
      <c r="C325" s="18" t="s">
        <v>1382</v>
      </c>
      <c r="D325" s="29">
        <v>44153.750844907408</v>
      </c>
      <c r="E325" s="96">
        <f t="shared" si="41"/>
        <v>44153</v>
      </c>
      <c r="F325" s="18" t="s">
        <v>1870</v>
      </c>
      <c r="G325" s="90" t="s">
        <v>5</v>
      </c>
      <c r="H325" s="18" t="s">
        <v>2332</v>
      </c>
      <c r="I325" s="18" t="s">
        <v>2901</v>
      </c>
      <c r="J325" s="18" t="s">
        <v>2567</v>
      </c>
      <c r="K325" s="6" t="str">
        <f t="shared" si="35"/>
        <v>No</v>
      </c>
      <c r="L325" s="6" t="str">
        <f t="shared" si="36"/>
        <v>Yes</v>
      </c>
      <c r="M325" s="6" t="str">
        <f t="shared" si="37"/>
        <v>Yes</v>
      </c>
      <c r="N325" s="6" t="str">
        <f t="shared" si="38"/>
        <v>Yes</v>
      </c>
      <c r="O325" s="23" t="str">
        <f t="shared" si="39"/>
        <v>habitasse</v>
      </c>
      <c r="P325" s="6" t="b">
        <f>COUNTIF('Seat deployment CHG TKTs'!$B325:$B3440,I325)&gt;0</f>
        <v>1</v>
      </c>
      <c r="Q325" s="6" t="str">
        <f>IFERROR(INDEX('Seat deployment CHG TKTs'!$A$2:$A$3440,MATCH(I325,'Seat deployment CHG TKTs'!$B$2:$B$3440,0)),"No CHG TKT")</f>
        <v>CHG000156</v>
      </c>
      <c r="R325" s="6" t="b">
        <f>ISBLANK(#REF!)</f>
        <v>0</v>
      </c>
      <c r="S325" s="6" t="b">
        <f t="shared" si="40"/>
        <v>0</v>
      </c>
    </row>
    <row r="326" spans="1:19" ht="14.45" customHeight="1" x14ac:dyDescent="0.25">
      <c r="A326" t="s">
        <v>631</v>
      </c>
      <c r="B326" s="18" t="s">
        <v>1078</v>
      </c>
      <c r="C326" s="18" t="s">
        <v>1562</v>
      </c>
      <c r="D326" s="29">
        <v>44155.235891203702</v>
      </c>
      <c r="E326" s="96">
        <f t="shared" si="41"/>
        <v>44155</v>
      </c>
      <c r="F326" s="18" t="s">
        <v>2055</v>
      </c>
      <c r="G326" s="90" t="s">
        <v>2132</v>
      </c>
      <c r="H326" s="18" t="s">
        <v>2493</v>
      </c>
      <c r="I326" s="18" t="s">
        <v>2716</v>
      </c>
      <c r="J326" s="18" t="s">
        <v>2570</v>
      </c>
      <c r="K326" s="6" t="str">
        <f t="shared" si="35"/>
        <v>No</v>
      </c>
      <c r="L326" s="6" t="str">
        <f t="shared" si="36"/>
        <v>Yes</v>
      </c>
      <c r="M326" s="6" t="str">
        <f t="shared" si="37"/>
        <v>Yes</v>
      </c>
      <c r="N326" s="6" t="str">
        <f t="shared" si="38"/>
        <v>Yes</v>
      </c>
      <c r="O326" s="23" t="str">
        <f t="shared" si="39"/>
        <v>congue</v>
      </c>
      <c r="P326" s="6" t="b">
        <f>COUNTIF('Seat deployment CHG TKTs'!$B326:$B3440,I326)&gt;0</f>
        <v>0</v>
      </c>
      <c r="Q326" s="6" t="str">
        <f>IFERROR(INDEX('Seat deployment CHG TKTs'!$A$2:$A$3440,MATCH(I326,'Seat deployment CHG TKTs'!$B$2:$B$3440,0)),"No CHG TKT")</f>
        <v>No CHG TKT</v>
      </c>
      <c r="R326" s="6" t="b">
        <f>ISBLANK(#REF!)</f>
        <v>0</v>
      </c>
      <c r="S326" s="6" t="b">
        <f t="shared" si="40"/>
        <v>0</v>
      </c>
    </row>
    <row r="327" spans="1:19" ht="14.45" customHeight="1" x14ac:dyDescent="0.25">
      <c r="A327" t="s">
        <v>408</v>
      </c>
      <c r="B327" s="18" t="s">
        <v>886</v>
      </c>
      <c r="C327" s="18" t="s">
        <v>1345</v>
      </c>
      <c r="D327" s="29">
        <v>44155.258506944447</v>
      </c>
      <c r="E327" s="96">
        <f t="shared" si="41"/>
        <v>44155</v>
      </c>
      <c r="F327" s="18" t="s">
        <v>1833</v>
      </c>
      <c r="G327" s="90" t="s">
        <v>5</v>
      </c>
      <c r="H327" s="18" t="s">
        <v>2300</v>
      </c>
      <c r="I327" s="18" t="s">
        <v>2964</v>
      </c>
      <c r="J327" s="18" t="s">
        <v>2567</v>
      </c>
      <c r="K327" s="6" t="str">
        <f t="shared" si="35"/>
        <v>No</v>
      </c>
      <c r="L327" s="6" t="str">
        <f t="shared" si="36"/>
        <v>No</v>
      </c>
      <c r="M327" s="6" t="str">
        <f t="shared" si="37"/>
        <v>No</v>
      </c>
      <c r="N327" s="6" t="str">
        <f t="shared" si="38"/>
        <v>No</v>
      </c>
      <c r="O327" s="23" t="str">
        <f t="shared" si="39"/>
        <v>ultrices</v>
      </c>
      <c r="P327" s="6" t="b">
        <f>COUNTIF('Seat deployment CHG TKTs'!$B327:$B3440,I327)&gt;0</f>
        <v>0</v>
      </c>
      <c r="Q327" s="6" t="str">
        <f>IFERROR(INDEX('Seat deployment CHG TKTs'!$A$2:$A$3440,MATCH(I327,'Seat deployment CHG TKTs'!$B$2:$B$3440,0)),"No CHG TKT")</f>
        <v>No CHG TKT</v>
      </c>
      <c r="R327" s="6" t="b">
        <f>ISBLANK(#REF!)</f>
        <v>0</v>
      </c>
      <c r="S327" s="6" t="b">
        <f t="shared" si="40"/>
        <v>0</v>
      </c>
    </row>
    <row r="328" spans="1:19" ht="14.45" customHeight="1" x14ac:dyDescent="0.25">
      <c r="A328" t="s">
        <v>465</v>
      </c>
      <c r="B328" s="18" t="s">
        <v>939</v>
      </c>
      <c r="C328" s="18" t="s">
        <v>1402</v>
      </c>
      <c r="D328" s="29">
        <v>44156.503958333335</v>
      </c>
      <c r="E328" s="96">
        <f t="shared" si="41"/>
        <v>44156</v>
      </c>
      <c r="F328" s="18" t="s">
        <v>1890</v>
      </c>
      <c r="G328" s="90" t="s">
        <v>2131</v>
      </c>
      <c r="H328" s="18" t="s">
        <v>2349</v>
      </c>
      <c r="I328" s="18" t="s">
        <v>2797</v>
      </c>
      <c r="J328" s="18" t="s">
        <v>2568</v>
      </c>
      <c r="K328" s="6" t="str">
        <f t="shared" si="35"/>
        <v>No</v>
      </c>
      <c r="L328" s="6" t="str">
        <f t="shared" si="36"/>
        <v>Yes</v>
      </c>
      <c r="M328" s="6" t="str">
        <f t="shared" si="37"/>
        <v>Yes</v>
      </c>
      <c r="N328" s="6" t="str">
        <f t="shared" si="38"/>
        <v>Yes</v>
      </c>
      <c r="O328" s="23" t="str">
        <f t="shared" si="39"/>
        <v>habitasse</v>
      </c>
      <c r="P328" s="6" t="b">
        <f>COUNTIF('Seat deployment CHG TKTs'!$B328:$B3440,I328)&gt;0</f>
        <v>0</v>
      </c>
      <c r="Q328" s="6" t="str">
        <f>IFERROR(INDEX('Seat deployment CHG TKTs'!$A$2:$A$3440,MATCH(I328,'Seat deployment CHG TKTs'!$B$2:$B$3440,0)),"No CHG TKT")</f>
        <v>No CHG TKT</v>
      </c>
      <c r="R328" s="6" t="b">
        <f>ISBLANK(#REF!)</f>
        <v>0</v>
      </c>
      <c r="S328" s="6" t="b">
        <f t="shared" si="40"/>
        <v>0</v>
      </c>
    </row>
    <row r="329" spans="1:19" ht="14.45" customHeight="1" x14ac:dyDescent="0.25">
      <c r="A329" t="s">
        <v>499</v>
      </c>
      <c r="B329" s="18" t="s">
        <v>965</v>
      </c>
      <c r="C329" s="18" t="s">
        <v>1435</v>
      </c>
      <c r="D329" s="29">
        <v>44157.373136574075</v>
      </c>
      <c r="E329" s="96">
        <f t="shared" si="41"/>
        <v>44157</v>
      </c>
      <c r="F329" s="18" t="s">
        <v>1924</v>
      </c>
      <c r="G329" s="90" t="s">
        <v>2131</v>
      </c>
      <c r="H329" s="18" t="s">
        <v>2378</v>
      </c>
      <c r="I329" s="18" t="s">
        <v>2681</v>
      </c>
      <c r="J329" s="18" t="s">
        <v>2568</v>
      </c>
      <c r="K329" s="6" t="str">
        <f t="shared" si="35"/>
        <v>No</v>
      </c>
      <c r="L329" s="6" t="str">
        <f t="shared" si="36"/>
        <v>Yes</v>
      </c>
      <c r="M329" s="6" t="str">
        <f t="shared" si="37"/>
        <v>Yes</v>
      </c>
      <c r="N329" s="6" t="str">
        <f t="shared" si="38"/>
        <v>Yes</v>
      </c>
      <c r="O329" s="23" t="str">
        <f t="shared" si="39"/>
        <v>habitasse</v>
      </c>
      <c r="P329" s="6" t="b">
        <f>COUNTIF('Seat deployment CHG TKTs'!$B329:$B3440,I329)&gt;0</f>
        <v>0</v>
      </c>
      <c r="Q329" s="6" t="str">
        <f>IFERROR(INDEX('Seat deployment CHG TKTs'!$A$2:$A$3440,MATCH(I329,'Seat deployment CHG TKTs'!$B$2:$B$3440,0)),"No CHG TKT")</f>
        <v>No CHG TKT</v>
      </c>
      <c r="R329" s="6" t="b">
        <f>ISBLANK(#REF!)</f>
        <v>0</v>
      </c>
      <c r="S329" s="6" t="b">
        <f t="shared" si="40"/>
        <v>0</v>
      </c>
    </row>
    <row r="330" spans="1:19" ht="14.45" customHeight="1" x14ac:dyDescent="0.25">
      <c r="A330" t="s">
        <v>541</v>
      </c>
      <c r="B330" s="18" t="s">
        <v>1003</v>
      </c>
      <c r="C330" s="18" t="s">
        <v>1476</v>
      </c>
      <c r="D330" s="29">
        <v>44157.529803240737</v>
      </c>
      <c r="E330" s="96">
        <f t="shared" si="41"/>
        <v>44157</v>
      </c>
      <c r="F330" s="18" t="s">
        <v>1966</v>
      </c>
      <c r="G330" s="90" t="s">
        <v>2132</v>
      </c>
      <c r="H330" s="18" t="s">
        <v>2416</v>
      </c>
      <c r="I330" s="18" t="s">
        <v>2583</v>
      </c>
      <c r="J330" s="18" t="s">
        <v>2568</v>
      </c>
      <c r="K330" s="6" t="str">
        <f t="shared" si="35"/>
        <v>No</v>
      </c>
      <c r="L330" s="6" t="str">
        <f t="shared" si="36"/>
        <v>Yes</v>
      </c>
      <c r="M330" s="6" t="str">
        <f t="shared" si="37"/>
        <v>Yes</v>
      </c>
      <c r="N330" s="6" t="str">
        <f t="shared" si="38"/>
        <v>Yes</v>
      </c>
      <c r="O330" s="23" t="str">
        <f t="shared" si="39"/>
        <v>habitasse</v>
      </c>
      <c r="P330" s="6" t="b">
        <f>COUNTIF('Seat deployment CHG TKTs'!$B330:$B3440,I330)&gt;0</f>
        <v>1</v>
      </c>
      <c r="Q330" s="6" t="str">
        <f>IFERROR(INDEX('Seat deployment CHG TKTs'!$A$2:$A$3440,MATCH(I330,'Seat deployment CHG TKTs'!$B$2:$B$3440,0)),"No CHG TKT")</f>
        <v>CHG0002734</v>
      </c>
      <c r="R330" s="6" t="b">
        <f>ISBLANK(#REF!)</f>
        <v>0</v>
      </c>
      <c r="S330" s="6" t="b">
        <f t="shared" si="40"/>
        <v>0</v>
      </c>
    </row>
    <row r="331" spans="1:19" ht="14.45" customHeight="1" x14ac:dyDescent="0.25">
      <c r="A331" t="s">
        <v>599</v>
      </c>
      <c r="B331" s="18" t="s">
        <v>1053</v>
      </c>
      <c r="C331" s="18" t="s">
        <v>1531</v>
      </c>
      <c r="D331" s="29">
        <v>44158.084166666667</v>
      </c>
      <c r="E331" s="96">
        <f t="shared" si="41"/>
        <v>44158</v>
      </c>
      <c r="F331" s="18" t="s">
        <v>2023</v>
      </c>
      <c r="G331" s="90" t="s">
        <v>2132</v>
      </c>
      <c r="H331" s="18" t="s">
        <v>2463</v>
      </c>
      <c r="I331" s="18" t="s">
        <v>2940</v>
      </c>
      <c r="J331" s="18" t="s">
        <v>2569</v>
      </c>
      <c r="K331" s="6" t="str">
        <f t="shared" si="35"/>
        <v>No</v>
      </c>
      <c r="L331" s="6" t="str">
        <f t="shared" si="36"/>
        <v>Yes</v>
      </c>
      <c r="M331" s="6" t="str">
        <f t="shared" si="37"/>
        <v>Yes</v>
      </c>
      <c r="N331" s="6" t="str">
        <f t="shared" si="38"/>
        <v>Yes</v>
      </c>
      <c r="O331" s="23" t="str">
        <f t="shared" si="39"/>
        <v>habitasse</v>
      </c>
      <c r="P331" s="6" t="b">
        <f>COUNTIF('Seat deployment CHG TKTs'!$B331:$B3440,I331)&gt;0</f>
        <v>0</v>
      </c>
      <c r="Q331" s="6" t="str">
        <f>IFERROR(INDEX('Seat deployment CHG TKTs'!$A$2:$A$3440,MATCH(I331,'Seat deployment CHG TKTs'!$B$2:$B$3440,0)),"No CHG TKT")</f>
        <v>No CHG TKT</v>
      </c>
      <c r="R331" s="6" t="b">
        <f>ISBLANK(#REF!)</f>
        <v>0</v>
      </c>
      <c r="S331" s="6" t="b">
        <f t="shared" si="40"/>
        <v>0</v>
      </c>
    </row>
    <row r="332" spans="1:19" ht="14.45" customHeight="1" x14ac:dyDescent="0.25">
      <c r="A332" t="s">
        <v>585</v>
      </c>
      <c r="B332" s="18" t="s">
        <v>1041</v>
      </c>
      <c r="C332" s="18" t="s">
        <v>1520</v>
      </c>
      <c r="D332" s="29">
        <v>44158.202118055553</v>
      </c>
      <c r="E332" s="96">
        <f t="shared" si="41"/>
        <v>44158</v>
      </c>
      <c r="F332" s="18" t="s">
        <v>2009</v>
      </c>
      <c r="G332" s="90" t="s">
        <v>2132</v>
      </c>
      <c r="H332" s="18" t="s">
        <v>2451</v>
      </c>
      <c r="I332" s="18" t="s">
        <v>3016</v>
      </c>
      <c r="J332" s="18" t="s">
        <v>2569</v>
      </c>
      <c r="K332" s="6" t="str">
        <f t="shared" si="35"/>
        <v>No</v>
      </c>
      <c r="L332" s="6" t="str">
        <f t="shared" si="36"/>
        <v>Yes</v>
      </c>
      <c r="M332" s="6" t="str">
        <f t="shared" si="37"/>
        <v>Yes</v>
      </c>
      <c r="N332" s="6" t="str">
        <f t="shared" si="38"/>
        <v>Yes</v>
      </c>
      <c r="O332" s="23" t="str">
        <f t="shared" si="39"/>
        <v>habitasse</v>
      </c>
      <c r="P332" s="6" t="b">
        <f>COUNTIF('Seat deployment CHG TKTs'!$B332:$B3440,I332)&gt;0</f>
        <v>0</v>
      </c>
      <c r="Q332" s="6" t="str">
        <f>IFERROR(INDEX('Seat deployment CHG TKTs'!$A$2:$A$3440,MATCH(I332,'Seat deployment CHG TKTs'!$B$2:$B$3440,0)),"No CHG TKT")</f>
        <v>No CHG TKT</v>
      </c>
      <c r="R332" s="6" t="b">
        <f>ISBLANK(#REF!)</f>
        <v>0</v>
      </c>
      <c r="S332" s="6" t="b">
        <f t="shared" si="40"/>
        <v>0</v>
      </c>
    </row>
    <row r="333" spans="1:19" ht="14.45" customHeight="1" x14ac:dyDescent="0.25">
      <c r="A333" t="s">
        <v>491</v>
      </c>
      <c r="B333" s="18" t="s">
        <v>959</v>
      </c>
      <c r="C333" s="18" t="s">
        <v>1427</v>
      </c>
      <c r="D333" s="29">
        <v>44158.53019675926</v>
      </c>
      <c r="E333" s="96">
        <f t="shared" si="41"/>
        <v>44158</v>
      </c>
      <c r="F333" s="18" t="s">
        <v>1916</v>
      </c>
      <c r="G333" s="90" t="s">
        <v>2131</v>
      </c>
      <c r="H333" s="18" t="s">
        <v>2371</v>
      </c>
      <c r="I333" s="18" t="s">
        <v>2821</v>
      </c>
      <c r="J333" s="18" t="s">
        <v>2568</v>
      </c>
      <c r="K333" s="6" t="str">
        <f t="shared" si="35"/>
        <v>No</v>
      </c>
      <c r="L333" s="6" t="str">
        <f t="shared" si="36"/>
        <v>Yes</v>
      </c>
      <c r="M333" s="6" t="str">
        <f t="shared" si="37"/>
        <v>Yes</v>
      </c>
      <c r="N333" s="6" t="str">
        <f t="shared" si="38"/>
        <v>Yes</v>
      </c>
      <c r="O333" s="23" t="str">
        <f t="shared" si="39"/>
        <v>habitasse</v>
      </c>
      <c r="P333" s="6" t="b">
        <f>COUNTIF('Seat deployment CHG TKTs'!$B333:$B3440,I333)&gt;0</f>
        <v>0</v>
      </c>
      <c r="Q333" s="6" t="str">
        <f>IFERROR(INDEX('Seat deployment CHG TKTs'!$A$2:$A$3440,MATCH(I333,'Seat deployment CHG TKTs'!$B$2:$B$3440,0)),"No CHG TKT")</f>
        <v>No CHG TKT</v>
      </c>
      <c r="R333" s="6" t="b">
        <f>ISBLANK(#REF!)</f>
        <v>0</v>
      </c>
      <c r="S333" s="6" t="b">
        <f t="shared" si="40"/>
        <v>0</v>
      </c>
    </row>
    <row r="334" spans="1:19" ht="14.45" customHeight="1" x14ac:dyDescent="0.25">
      <c r="A334" t="s">
        <v>582</v>
      </c>
      <c r="B334" s="18" t="s">
        <v>1038</v>
      </c>
      <c r="C334" s="18" t="s">
        <v>1517</v>
      </c>
      <c r="D334" s="29">
        <v>44158.695486111108</v>
      </c>
      <c r="E334" s="96">
        <f t="shared" si="41"/>
        <v>44158</v>
      </c>
      <c r="F334" s="18" t="s">
        <v>2006</v>
      </c>
      <c r="G334" s="90" t="s">
        <v>2132</v>
      </c>
      <c r="H334" s="18" t="s">
        <v>2449</v>
      </c>
      <c r="I334" s="18" t="s">
        <v>2970</v>
      </c>
      <c r="J334" s="18" t="s">
        <v>2569</v>
      </c>
      <c r="K334" s="6" t="str">
        <f t="shared" si="35"/>
        <v>No</v>
      </c>
      <c r="L334" s="6" t="str">
        <f t="shared" si="36"/>
        <v>Yes</v>
      </c>
      <c r="M334" s="6" t="str">
        <f t="shared" si="37"/>
        <v>Yes</v>
      </c>
      <c r="N334" s="6" t="str">
        <f t="shared" si="38"/>
        <v>Yes</v>
      </c>
      <c r="O334" s="23" t="str">
        <f t="shared" si="39"/>
        <v>congue</v>
      </c>
      <c r="P334" s="6" t="b">
        <f>COUNTIF('Seat deployment CHG TKTs'!$B334:$B3440,I334)&gt;0</f>
        <v>0</v>
      </c>
      <c r="Q334" s="6" t="str">
        <f>IFERROR(INDEX('Seat deployment CHG TKTs'!$A$2:$A$3440,MATCH(I334,'Seat deployment CHG TKTs'!$B$2:$B$3440,0)),"No CHG TKT")</f>
        <v>No CHG TKT</v>
      </c>
      <c r="R334" s="6" t="b">
        <f>ISBLANK(#REF!)</f>
        <v>0</v>
      </c>
      <c r="S334" s="6" t="b">
        <f t="shared" si="40"/>
        <v>0</v>
      </c>
    </row>
    <row r="335" spans="1:19" ht="14.45" customHeight="1" x14ac:dyDescent="0.25">
      <c r="A335" t="s">
        <v>271</v>
      </c>
      <c r="B335" s="18" t="s">
        <v>1054</v>
      </c>
      <c r="C335" s="18" t="s">
        <v>1206</v>
      </c>
      <c r="D335" s="29">
        <v>44159.589189814818</v>
      </c>
      <c r="E335" s="96">
        <f t="shared" si="41"/>
        <v>44159</v>
      </c>
      <c r="F335" s="18" t="s">
        <v>1694</v>
      </c>
      <c r="G335" s="7" t="s">
        <v>4</v>
      </c>
      <c r="H335" s="18" t="s">
        <v>2184</v>
      </c>
      <c r="I335" s="18" t="s">
        <v>2589</v>
      </c>
      <c r="J335" s="18" t="s">
        <v>2564</v>
      </c>
      <c r="K335" s="6" t="str">
        <f t="shared" si="35"/>
        <v>No</v>
      </c>
      <c r="L335" s="6" t="str">
        <f t="shared" si="36"/>
        <v>Yes</v>
      </c>
      <c r="M335" s="6" t="str">
        <f t="shared" si="37"/>
        <v>Yes</v>
      </c>
      <c r="N335" s="6" t="str">
        <f t="shared" si="38"/>
        <v>Yes</v>
      </c>
      <c r="O335" s="23" t="str">
        <f t="shared" si="39"/>
        <v>habitasse</v>
      </c>
      <c r="P335" s="6" t="b">
        <f>COUNTIF('Seat deployment CHG TKTs'!$B335:$B3440,I335)&gt;0</f>
        <v>0</v>
      </c>
      <c r="Q335" s="6" t="str">
        <f>IFERROR(INDEX('Seat deployment CHG TKTs'!$A$2:$A$3440,MATCH(I335,'Seat deployment CHG TKTs'!$B$2:$B$3440,0)),"No CHG TKT")</f>
        <v>CHG0009692</v>
      </c>
      <c r="R335" s="6" t="b">
        <f>ISBLANK(#REF!)</f>
        <v>0</v>
      </c>
      <c r="S335" s="6" t="b">
        <f t="shared" si="40"/>
        <v>0</v>
      </c>
    </row>
    <row r="336" spans="1:19" ht="14.45" customHeight="1" x14ac:dyDescent="0.25">
      <c r="A336" t="s">
        <v>411</v>
      </c>
      <c r="B336" s="18" t="s">
        <v>889</v>
      </c>
      <c r="C336" s="18" t="s">
        <v>1348</v>
      </c>
      <c r="D336" s="29">
        <v>44159.595416666663</v>
      </c>
      <c r="E336" s="96">
        <f t="shared" si="41"/>
        <v>44159</v>
      </c>
      <c r="F336" s="18" t="s">
        <v>1836</v>
      </c>
      <c r="G336" s="90" t="s">
        <v>5</v>
      </c>
      <c r="H336" s="18" t="s">
        <v>2303</v>
      </c>
      <c r="I336" s="18" t="s">
        <v>2782</v>
      </c>
      <c r="J336" s="18" t="s">
        <v>2567</v>
      </c>
      <c r="K336" s="6" t="str">
        <f t="shared" si="35"/>
        <v>No</v>
      </c>
      <c r="L336" s="6" t="str">
        <f t="shared" si="36"/>
        <v>Yes</v>
      </c>
      <c r="M336" s="6" t="str">
        <f t="shared" si="37"/>
        <v>Yes</v>
      </c>
      <c r="N336" s="6" t="str">
        <f t="shared" si="38"/>
        <v>Yes</v>
      </c>
      <c r="O336" s="23" t="str">
        <f t="shared" si="39"/>
        <v>habitasse</v>
      </c>
      <c r="P336" s="6" t="b">
        <f>COUNTIF('Seat deployment CHG TKTs'!$B336:$B3440,I336)&gt;0</f>
        <v>0</v>
      </c>
      <c r="Q336" s="6" t="str">
        <f>IFERROR(INDEX('Seat deployment CHG TKTs'!$A$2:$A$3440,MATCH(I336,'Seat deployment CHG TKTs'!$B$2:$B$3440,0)),"No CHG TKT")</f>
        <v>No CHG TKT</v>
      </c>
      <c r="R336" s="6" t="b">
        <f>ISBLANK(#REF!)</f>
        <v>0</v>
      </c>
      <c r="S336" s="6" t="b">
        <f t="shared" si="40"/>
        <v>0</v>
      </c>
    </row>
    <row r="337" spans="1:19" ht="14.45" customHeight="1" x14ac:dyDescent="0.25">
      <c r="A337" t="s">
        <v>437</v>
      </c>
      <c r="B337" s="18" t="s">
        <v>914</v>
      </c>
      <c r="C337" s="18" t="s">
        <v>1374</v>
      </c>
      <c r="D337" s="29">
        <v>44159.931180555555</v>
      </c>
      <c r="E337" s="96">
        <f t="shared" si="41"/>
        <v>44159</v>
      </c>
      <c r="F337" s="18" t="s">
        <v>1862</v>
      </c>
      <c r="G337" s="90" t="s">
        <v>5</v>
      </c>
      <c r="H337" s="18" t="s">
        <v>2325</v>
      </c>
      <c r="I337" s="18" t="s">
        <v>2902</v>
      </c>
      <c r="J337" s="18" t="s">
        <v>2567</v>
      </c>
      <c r="K337" s="6" t="str">
        <f t="shared" si="35"/>
        <v>No</v>
      </c>
      <c r="L337" s="6" t="str">
        <f t="shared" si="36"/>
        <v>Yes</v>
      </c>
      <c r="M337" s="6" t="str">
        <f t="shared" si="37"/>
        <v>Yes</v>
      </c>
      <c r="N337" s="6" t="str">
        <f t="shared" si="38"/>
        <v>Yes</v>
      </c>
      <c r="O337" s="23" t="str">
        <f t="shared" si="39"/>
        <v>habitasse</v>
      </c>
      <c r="P337" s="6" t="b">
        <f>COUNTIF('Seat deployment CHG TKTs'!$B337:$B3440,I337)&gt;0</f>
        <v>0</v>
      </c>
      <c r="Q337" s="6" t="str">
        <f>IFERROR(INDEX('Seat deployment CHG TKTs'!$A$2:$A$3440,MATCH(I337,'Seat deployment CHG TKTs'!$B$2:$B$3440,0)),"No CHG TKT")</f>
        <v>No CHG TKT</v>
      </c>
      <c r="R337" s="6" t="b">
        <f>ISBLANK(#REF!)</f>
        <v>0</v>
      </c>
      <c r="S337" s="6" t="b">
        <f t="shared" si="40"/>
        <v>0</v>
      </c>
    </row>
    <row r="338" spans="1:19" ht="14.45" customHeight="1" x14ac:dyDescent="0.25">
      <c r="A338" t="s">
        <v>573</v>
      </c>
      <c r="B338" s="18" t="s">
        <v>1030</v>
      </c>
      <c r="C338" s="18" t="s">
        <v>1508</v>
      </c>
      <c r="D338" s="29">
        <v>44159.964699074073</v>
      </c>
      <c r="E338" s="96">
        <f t="shared" si="41"/>
        <v>44159</v>
      </c>
      <c r="F338" s="18" t="s">
        <v>1997</v>
      </c>
      <c r="G338" s="90" t="s">
        <v>2132</v>
      </c>
      <c r="H338" s="18" t="s">
        <v>2441</v>
      </c>
      <c r="I338" s="18" t="s">
        <v>2770</v>
      </c>
      <c r="J338" s="18" t="s">
        <v>2569</v>
      </c>
      <c r="K338" s="6" t="str">
        <f t="shared" si="35"/>
        <v>No</v>
      </c>
      <c r="L338" s="6" t="str">
        <f t="shared" si="36"/>
        <v>Yes</v>
      </c>
      <c r="M338" s="6" t="str">
        <f t="shared" si="37"/>
        <v>Yes</v>
      </c>
      <c r="N338" s="6" t="str">
        <f t="shared" si="38"/>
        <v>Yes</v>
      </c>
      <c r="O338" s="23" t="str">
        <f t="shared" si="39"/>
        <v>habitasse</v>
      </c>
      <c r="P338" s="6" t="b">
        <f>COUNTIF('Seat deployment CHG TKTs'!$B338:$B3440,I338)&gt;0</f>
        <v>0</v>
      </c>
      <c r="Q338" s="6" t="str">
        <f>IFERROR(INDEX('Seat deployment CHG TKTs'!$A$2:$A$3440,MATCH(I338,'Seat deployment CHG TKTs'!$B$2:$B$3440,0)),"No CHG TKT")</f>
        <v>No CHG TKT</v>
      </c>
      <c r="R338" s="6" t="b">
        <f>ISBLANK(#REF!)</f>
        <v>0</v>
      </c>
      <c r="S338" s="6" t="b">
        <f t="shared" si="40"/>
        <v>0</v>
      </c>
    </row>
    <row r="339" spans="1:19" ht="14.45" customHeight="1" x14ac:dyDescent="0.25">
      <c r="A339" s="7" t="s">
        <v>212</v>
      </c>
      <c r="B339" s="18" t="s">
        <v>706</v>
      </c>
      <c r="C339" s="18" t="s">
        <v>1147</v>
      </c>
      <c r="D339" s="29">
        <v>44160.647152777776</v>
      </c>
      <c r="E339" s="96">
        <f t="shared" si="41"/>
        <v>44160</v>
      </c>
      <c r="F339" s="18" t="s">
        <v>1635</v>
      </c>
      <c r="G339" s="7" t="s">
        <v>4</v>
      </c>
      <c r="H339" s="18" t="s">
        <v>1634</v>
      </c>
      <c r="I339" s="18" t="s">
        <v>2640</v>
      </c>
      <c r="J339" s="18" t="s">
        <v>2561</v>
      </c>
      <c r="K339" s="6" t="str">
        <f t="shared" si="35"/>
        <v>No</v>
      </c>
      <c r="L339" s="6" t="str">
        <f t="shared" si="36"/>
        <v>Yes</v>
      </c>
      <c r="M339" s="6" t="str">
        <f t="shared" si="37"/>
        <v>Yes</v>
      </c>
      <c r="N339" s="6" t="str">
        <f t="shared" si="38"/>
        <v>Yes</v>
      </c>
      <c r="O339" s="23" t="str">
        <f t="shared" si="39"/>
        <v>habitasse</v>
      </c>
      <c r="P339" s="6" t="b">
        <f>COUNTIF('Seat deployment CHG TKTs'!$B339:$B3440,I339)&gt;0</f>
        <v>0</v>
      </c>
      <c r="Q339" s="6" t="str">
        <f>IFERROR(INDEX('Seat deployment CHG TKTs'!$A$2:$A$3440,MATCH(I339,'Seat deployment CHG TKTs'!$B$2:$B$3440,0)),"No CHG TKT")</f>
        <v>No CHG TKT</v>
      </c>
      <c r="R339" s="6" t="b">
        <f>ISBLANK(#REF!)</f>
        <v>0</v>
      </c>
      <c r="S339" s="6" t="b">
        <f t="shared" si="40"/>
        <v>0</v>
      </c>
    </row>
    <row r="340" spans="1:19" ht="14.45" customHeight="1" x14ac:dyDescent="0.25">
      <c r="A340" t="s">
        <v>222</v>
      </c>
      <c r="B340" s="18" t="s">
        <v>716</v>
      </c>
      <c r="C340" s="18" t="s">
        <v>1157</v>
      </c>
      <c r="D340" s="29">
        <v>44161.18273148148</v>
      </c>
      <c r="E340" s="96">
        <f t="shared" si="41"/>
        <v>44161</v>
      </c>
      <c r="F340" s="18" t="s">
        <v>1645</v>
      </c>
      <c r="G340" s="7" t="s">
        <v>4</v>
      </c>
      <c r="H340" s="18" t="s">
        <v>2141</v>
      </c>
      <c r="I340" s="18" t="s">
        <v>2739</v>
      </c>
      <c r="J340" s="18" t="s">
        <v>2561</v>
      </c>
      <c r="K340" s="6" t="str">
        <f t="shared" si="35"/>
        <v>No</v>
      </c>
      <c r="L340" s="6" t="str">
        <f t="shared" si="36"/>
        <v>Yes</v>
      </c>
      <c r="M340" s="6" t="str">
        <f t="shared" si="37"/>
        <v>Yes</v>
      </c>
      <c r="N340" s="6" t="str">
        <f t="shared" si="38"/>
        <v>Yes</v>
      </c>
      <c r="O340" s="23" t="str">
        <f t="shared" si="39"/>
        <v>habitasse</v>
      </c>
      <c r="P340" s="6" t="b">
        <f>COUNTIF('Seat deployment CHG TKTs'!$B340:$B3440,I340)&gt;0</f>
        <v>0</v>
      </c>
      <c r="Q340" s="6" t="str">
        <f>IFERROR(INDEX('Seat deployment CHG TKTs'!$A$2:$A$3440,MATCH(I340,'Seat deployment CHG TKTs'!$B$2:$B$3440,0)),"No CHG TKT")</f>
        <v>No CHG TKT</v>
      </c>
      <c r="R340" s="6" t="b">
        <f>ISBLANK(#REF!)</f>
        <v>0</v>
      </c>
      <c r="S340" s="6" t="b">
        <f t="shared" si="40"/>
        <v>0</v>
      </c>
    </row>
    <row r="341" spans="1:19" ht="14.45" customHeight="1" x14ac:dyDescent="0.25">
      <c r="A341" t="s">
        <v>606</v>
      </c>
      <c r="B341" s="18" t="s">
        <v>1058</v>
      </c>
      <c r="C341" s="18" t="s">
        <v>1538</v>
      </c>
      <c r="D341" s="29">
        <v>44161.638888888891</v>
      </c>
      <c r="E341" s="96">
        <f t="shared" si="41"/>
        <v>44161</v>
      </c>
      <c r="F341" s="18" t="s">
        <v>2030</v>
      </c>
      <c r="G341" s="90" t="s">
        <v>2132</v>
      </c>
      <c r="H341" s="18" t="s">
        <v>2470</v>
      </c>
      <c r="I341" s="18" t="s">
        <v>2892</v>
      </c>
      <c r="J341" s="18" t="s">
        <v>2570</v>
      </c>
      <c r="K341" s="6" t="str">
        <f t="shared" si="35"/>
        <v>No</v>
      </c>
      <c r="L341" s="6" t="str">
        <f t="shared" si="36"/>
        <v>Yes</v>
      </c>
      <c r="M341" s="6" t="str">
        <f t="shared" si="37"/>
        <v>Yes</v>
      </c>
      <c r="N341" s="6" t="str">
        <f t="shared" si="38"/>
        <v>Yes</v>
      </c>
      <c r="O341" s="23" t="str">
        <f t="shared" si="39"/>
        <v>habitasse</v>
      </c>
      <c r="P341" s="6" t="b">
        <f>COUNTIF('Seat deployment CHG TKTs'!$B341:$B3440,I341)&gt;0</f>
        <v>0</v>
      </c>
      <c r="Q341" s="6" t="str">
        <f>IFERROR(INDEX('Seat deployment CHG TKTs'!$A$2:$A$3440,MATCH(I341,'Seat deployment CHG TKTs'!$B$2:$B$3440,0)),"No CHG TKT")</f>
        <v>No CHG TKT</v>
      </c>
      <c r="R341" s="6" t="b">
        <f>ISBLANK(#REF!)</f>
        <v>0</v>
      </c>
      <c r="S341" s="6" t="b">
        <f t="shared" si="40"/>
        <v>0</v>
      </c>
    </row>
    <row r="342" spans="1:19" ht="14.45" customHeight="1" x14ac:dyDescent="0.25">
      <c r="A342" t="s">
        <v>534</v>
      </c>
      <c r="B342" s="18" t="s">
        <v>997</v>
      </c>
      <c r="C342" s="18" t="s">
        <v>1469</v>
      </c>
      <c r="D342" s="29">
        <v>44161.836967592593</v>
      </c>
      <c r="E342" s="96">
        <f t="shared" si="41"/>
        <v>44161</v>
      </c>
      <c r="F342" s="18" t="s">
        <v>1959</v>
      </c>
      <c r="G342" s="90" t="s">
        <v>2132</v>
      </c>
      <c r="H342" s="18" t="s">
        <v>1634</v>
      </c>
      <c r="I342" s="18" t="s">
        <v>2693</v>
      </c>
      <c r="J342" s="18" t="s">
        <v>2568</v>
      </c>
      <c r="K342" s="6" t="str">
        <f t="shared" si="35"/>
        <v>No</v>
      </c>
      <c r="L342" s="6" t="str">
        <f t="shared" si="36"/>
        <v>Yes</v>
      </c>
      <c r="M342" s="6" t="str">
        <f t="shared" si="37"/>
        <v>Yes</v>
      </c>
      <c r="N342" s="6" t="str">
        <f t="shared" si="38"/>
        <v>Yes</v>
      </c>
      <c r="O342" s="23" t="str">
        <f t="shared" si="39"/>
        <v>habitasse</v>
      </c>
      <c r="P342" s="6" t="b">
        <f>COUNTIF('Seat deployment CHG TKTs'!$B342:$B3440,I342)&gt;0</f>
        <v>0</v>
      </c>
      <c r="Q342" s="6" t="str">
        <f>IFERROR(INDEX('Seat deployment CHG TKTs'!$A$2:$A$3440,MATCH(I342,'Seat deployment CHG TKTs'!$B$2:$B$3440,0)),"No CHG TKT")</f>
        <v>No CHG TKT</v>
      </c>
      <c r="R342" s="6" t="b">
        <f>ISBLANK(#REF!)</f>
        <v>0</v>
      </c>
      <c r="S342" s="6" t="b">
        <f t="shared" si="40"/>
        <v>0</v>
      </c>
    </row>
    <row r="343" spans="1:19" ht="14.45" customHeight="1" x14ac:dyDescent="0.25">
      <c r="A343" t="s">
        <v>579</v>
      </c>
      <c r="B343" s="18" t="s">
        <v>1036</v>
      </c>
      <c r="C343" s="18" t="s">
        <v>1514</v>
      </c>
      <c r="D343" s="29">
        <v>44161.884050925924</v>
      </c>
      <c r="E343" s="96">
        <f t="shared" si="41"/>
        <v>44161</v>
      </c>
      <c r="F343" s="18" t="s">
        <v>2003</v>
      </c>
      <c r="G343" s="90" t="s">
        <v>2132</v>
      </c>
      <c r="H343" s="18" t="s">
        <v>2446</v>
      </c>
      <c r="I343" s="18" t="s">
        <v>2807</v>
      </c>
      <c r="J343" s="18" t="s">
        <v>2569</v>
      </c>
      <c r="K343" s="6" t="str">
        <f t="shared" si="35"/>
        <v>No</v>
      </c>
      <c r="L343" s="6" t="str">
        <f t="shared" si="36"/>
        <v>Yes</v>
      </c>
      <c r="M343" s="6" t="str">
        <f t="shared" si="37"/>
        <v>Yes</v>
      </c>
      <c r="N343" s="6" t="str">
        <f t="shared" si="38"/>
        <v>Yes</v>
      </c>
      <c r="O343" s="23" t="str">
        <f t="shared" si="39"/>
        <v>congue</v>
      </c>
      <c r="P343" s="6" t="b">
        <f>COUNTIF('Seat deployment CHG TKTs'!$B343:$B3440,I343)&gt;0</f>
        <v>0</v>
      </c>
      <c r="Q343" s="6" t="str">
        <f>IFERROR(INDEX('Seat deployment CHG TKTs'!$A$2:$A$3440,MATCH(I343,'Seat deployment CHG TKTs'!$B$2:$B$3440,0)),"No CHG TKT")</f>
        <v>No CHG TKT</v>
      </c>
      <c r="R343" s="6" t="b">
        <f>ISBLANK(#REF!)</f>
        <v>0</v>
      </c>
      <c r="S343" s="6" t="b">
        <f t="shared" si="40"/>
        <v>0</v>
      </c>
    </row>
    <row r="344" spans="1:19" ht="14.45" customHeight="1" x14ac:dyDescent="0.25">
      <c r="A344" t="s">
        <v>626</v>
      </c>
      <c r="B344" s="18" t="s">
        <v>1073</v>
      </c>
      <c r="C344" s="18" t="s">
        <v>1557</v>
      </c>
      <c r="D344" s="29">
        <v>44162.253958333335</v>
      </c>
      <c r="E344" s="96">
        <f t="shared" si="41"/>
        <v>44162</v>
      </c>
      <c r="F344" s="18" t="s">
        <v>2050</v>
      </c>
      <c r="G344" s="90" t="s">
        <v>2132</v>
      </c>
      <c r="H344" s="18" t="s">
        <v>2489</v>
      </c>
      <c r="I344" s="18" t="s">
        <v>2973</v>
      </c>
      <c r="J344" s="18" t="s">
        <v>2570</v>
      </c>
      <c r="K344" s="6" t="str">
        <f t="shared" si="35"/>
        <v>No</v>
      </c>
      <c r="L344" s="6" t="str">
        <f t="shared" si="36"/>
        <v>Yes</v>
      </c>
      <c r="M344" s="6" t="str">
        <f t="shared" si="37"/>
        <v>Yes</v>
      </c>
      <c r="N344" s="6" t="str">
        <f t="shared" si="38"/>
        <v>Yes</v>
      </c>
      <c r="O344" s="23" t="str">
        <f t="shared" si="39"/>
        <v>habitasse</v>
      </c>
      <c r="P344" s="6" t="b">
        <f>COUNTIF('Seat deployment CHG TKTs'!$B344:$B3440,I344)&gt;0</f>
        <v>0</v>
      </c>
      <c r="Q344" s="6" t="str">
        <f>IFERROR(INDEX('Seat deployment CHG TKTs'!$A$2:$A$3440,MATCH(I344,'Seat deployment CHG TKTs'!$B$2:$B$3440,0)),"No CHG TKT")</f>
        <v>No CHG TKT</v>
      </c>
      <c r="R344" s="6" t="b">
        <f>ISBLANK(#REF!)</f>
        <v>0</v>
      </c>
      <c r="S344" s="6" t="b">
        <f t="shared" si="40"/>
        <v>0</v>
      </c>
    </row>
    <row r="345" spans="1:19" ht="14.45" customHeight="1" x14ac:dyDescent="0.25">
      <c r="A345" t="s">
        <v>529</v>
      </c>
      <c r="B345" s="18" t="s">
        <v>993</v>
      </c>
      <c r="C345" s="18" t="s">
        <v>1464</v>
      </c>
      <c r="D345" s="29">
        <v>44162.518240740741</v>
      </c>
      <c r="E345" s="96">
        <f t="shared" si="41"/>
        <v>44162</v>
      </c>
      <c r="F345" s="18" t="s">
        <v>1954</v>
      </c>
      <c r="G345" s="90" t="s">
        <v>2131</v>
      </c>
      <c r="H345" s="18" t="s">
        <v>2405</v>
      </c>
      <c r="I345" s="18" t="s">
        <v>2623</v>
      </c>
      <c r="J345" s="18" t="s">
        <v>2568</v>
      </c>
      <c r="K345" s="6" t="str">
        <f t="shared" si="35"/>
        <v>No</v>
      </c>
      <c r="L345" s="6" t="str">
        <f t="shared" si="36"/>
        <v>Yes</v>
      </c>
      <c r="M345" s="6" t="str">
        <f t="shared" si="37"/>
        <v>Yes</v>
      </c>
      <c r="N345" s="6" t="str">
        <f t="shared" si="38"/>
        <v>Yes</v>
      </c>
      <c r="O345" s="23" t="str">
        <f t="shared" si="39"/>
        <v>habitasse</v>
      </c>
      <c r="P345" s="6" t="b">
        <f>COUNTIF('Seat deployment CHG TKTs'!$B345:$B3440,I345)&gt;0</f>
        <v>0</v>
      </c>
      <c r="Q345" s="6" t="str">
        <f>IFERROR(INDEX('Seat deployment CHG TKTs'!$A$2:$A$3440,MATCH(I345,'Seat deployment CHG TKTs'!$B$2:$B$3440,0)),"No CHG TKT")</f>
        <v>No CHG TKT</v>
      </c>
      <c r="R345" s="6" t="b">
        <f>ISBLANK(#REF!)</f>
        <v>0</v>
      </c>
      <c r="S345" s="6" t="b">
        <f t="shared" si="40"/>
        <v>0</v>
      </c>
    </row>
    <row r="346" spans="1:19" ht="14.45" customHeight="1" x14ac:dyDescent="0.25">
      <c r="A346" t="s">
        <v>500</v>
      </c>
      <c r="B346" s="18" t="s">
        <v>966</v>
      </c>
      <c r="C346" s="18" t="s">
        <v>1436</v>
      </c>
      <c r="D346" s="29">
        <v>44162.756539351853</v>
      </c>
      <c r="E346" s="96">
        <f t="shared" si="41"/>
        <v>44162</v>
      </c>
      <c r="F346" s="18" t="s">
        <v>1925</v>
      </c>
      <c r="G346" s="90" t="s">
        <v>2131</v>
      </c>
      <c r="H346" s="18" t="s">
        <v>2379</v>
      </c>
      <c r="I346" s="18" t="s">
        <v>2863</v>
      </c>
      <c r="J346" s="18" t="s">
        <v>2568</v>
      </c>
      <c r="K346" s="6" t="str">
        <f t="shared" si="35"/>
        <v>No</v>
      </c>
      <c r="L346" s="6" t="str">
        <f t="shared" si="36"/>
        <v>Yes</v>
      </c>
      <c r="M346" s="6" t="str">
        <f t="shared" si="37"/>
        <v>Yes</v>
      </c>
      <c r="N346" s="6" t="str">
        <f t="shared" si="38"/>
        <v>Yes</v>
      </c>
      <c r="O346" s="23" t="str">
        <f t="shared" si="39"/>
        <v>habitasse</v>
      </c>
      <c r="P346" s="6" t="b">
        <f>COUNTIF('Seat deployment CHG TKTs'!$B346:$B3440,I346)&gt;0</f>
        <v>0</v>
      </c>
      <c r="Q346" s="6" t="str">
        <f>IFERROR(INDEX('Seat deployment CHG TKTs'!$A$2:$A$3440,MATCH(I346,'Seat deployment CHG TKTs'!$B$2:$B$3440,0)),"No CHG TKT")</f>
        <v>No CHG TKT</v>
      </c>
      <c r="R346" s="6" t="b">
        <f>ISBLANK(#REF!)</f>
        <v>0</v>
      </c>
      <c r="S346" s="6" t="b">
        <f t="shared" si="40"/>
        <v>0</v>
      </c>
    </row>
    <row r="347" spans="1:19" ht="14.45" customHeight="1" x14ac:dyDescent="0.25">
      <c r="A347" t="s">
        <v>521</v>
      </c>
      <c r="B347" s="18" t="s">
        <v>985</v>
      </c>
      <c r="C347" s="18" t="s">
        <v>1456</v>
      </c>
      <c r="D347" s="29">
        <v>44163.943067129629</v>
      </c>
      <c r="E347" s="96">
        <f t="shared" si="41"/>
        <v>44163</v>
      </c>
      <c r="F347" s="18" t="s">
        <v>1946</v>
      </c>
      <c r="G347" s="90" t="s">
        <v>2131</v>
      </c>
      <c r="H347" s="18" t="s">
        <v>2398</v>
      </c>
      <c r="I347" s="18" t="s">
        <v>2987</v>
      </c>
      <c r="J347" s="18" t="s">
        <v>2568</v>
      </c>
      <c r="K347" s="6" t="str">
        <f t="shared" si="35"/>
        <v>No</v>
      </c>
      <c r="L347" s="6" t="str">
        <f t="shared" si="36"/>
        <v>Yes</v>
      </c>
      <c r="M347" s="6" t="str">
        <f t="shared" si="37"/>
        <v>Yes</v>
      </c>
      <c r="N347" s="6" t="str">
        <f t="shared" si="38"/>
        <v>Yes</v>
      </c>
      <c r="O347" s="23" t="str">
        <f t="shared" si="39"/>
        <v>habitasse</v>
      </c>
      <c r="P347" s="6" t="b">
        <f>COUNTIF('Seat deployment CHG TKTs'!$B347:$B3440,I347)&gt;0</f>
        <v>0</v>
      </c>
      <c r="Q347" s="6" t="str">
        <f>IFERROR(INDEX('Seat deployment CHG TKTs'!$A$2:$A$3440,MATCH(I347,'Seat deployment CHG TKTs'!$B$2:$B$3440,0)),"No CHG TKT")</f>
        <v>No CHG TKT</v>
      </c>
      <c r="R347" s="6" t="b">
        <f>ISBLANK(#REF!)</f>
        <v>0</v>
      </c>
      <c r="S347" s="6" t="b">
        <f t="shared" si="40"/>
        <v>0</v>
      </c>
    </row>
    <row r="348" spans="1:19" ht="14.45" customHeight="1" x14ac:dyDescent="0.25">
      <c r="A348" t="s">
        <v>340</v>
      </c>
      <c r="B348" s="18" t="s">
        <v>766</v>
      </c>
      <c r="C348" s="18" t="s">
        <v>1275</v>
      </c>
      <c r="D348" s="29">
        <v>44164.902303240742</v>
      </c>
      <c r="E348" s="96">
        <f t="shared" si="41"/>
        <v>44164</v>
      </c>
      <c r="F348" s="18" t="s">
        <v>1763</v>
      </c>
      <c r="G348" s="7" t="s">
        <v>4</v>
      </c>
      <c r="H348" s="18" t="s">
        <v>2244</v>
      </c>
      <c r="I348" s="18" t="s">
        <v>2601</v>
      </c>
      <c r="J348" s="18" t="s">
        <v>2566</v>
      </c>
      <c r="K348" s="6" t="str">
        <f t="shared" si="35"/>
        <v>No</v>
      </c>
      <c r="L348" s="6" t="str">
        <f t="shared" si="36"/>
        <v>Yes</v>
      </c>
      <c r="M348" s="6" t="str">
        <f t="shared" si="37"/>
        <v>Yes</v>
      </c>
      <c r="N348" s="6" t="str">
        <f t="shared" si="38"/>
        <v>Yes</v>
      </c>
      <c r="O348" s="23" t="str">
        <f t="shared" si="39"/>
        <v>habitasse</v>
      </c>
      <c r="P348" s="6" t="b">
        <f>COUNTIF('Seat deployment CHG TKTs'!$B348:$B3440,I348)&gt;0</f>
        <v>1</v>
      </c>
      <c r="Q348" s="6" t="str">
        <f>IFERROR(INDEX('Seat deployment CHG TKTs'!$A$2:$A$3440,MATCH(I348,'Seat deployment CHG TKTs'!$B$2:$B$3440,0)),"No CHG TKT")</f>
        <v>CHG0008148</v>
      </c>
      <c r="R348" s="6" t="b">
        <f>ISBLANK(#REF!)</f>
        <v>0</v>
      </c>
      <c r="S348" s="6" t="b">
        <f t="shared" si="40"/>
        <v>0</v>
      </c>
    </row>
    <row r="349" spans="1:19" ht="14.45" customHeight="1" x14ac:dyDescent="0.25">
      <c r="A349" t="s">
        <v>472</v>
      </c>
      <c r="B349" s="18" t="s">
        <v>715</v>
      </c>
      <c r="C349" s="18" t="s">
        <v>1408</v>
      </c>
      <c r="D349" s="29">
        <v>44165.20516203704</v>
      </c>
      <c r="E349" s="96">
        <f t="shared" si="41"/>
        <v>44165</v>
      </c>
      <c r="F349" s="18" t="s">
        <v>1897</v>
      </c>
      <c r="G349" s="90" t="s">
        <v>2131</v>
      </c>
      <c r="H349" s="18" t="s">
        <v>1600</v>
      </c>
      <c r="I349" s="18" t="s">
        <v>2588</v>
      </c>
      <c r="J349" s="18" t="s">
        <v>2568</v>
      </c>
      <c r="K349" s="6" t="str">
        <f t="shared" si="35"/>
        <v>No</v>
      </c>
      <c r="L349" s="6" t="str">
        <f t="shared" si="36"/>
        <v>Yes</v>
      </c>
      <c r="M349" s="6" t="str">
        <f t="shared" si="37"/>
        <v>Yes</v>
      </c>
      <c r="N349" s="6" t="str">
        <f t="shared" si="38"/>
        <v>Yes</v>
      </c>
      <c r="O349" s="23" t="str">
        <f t="shared" si="39"/>
        <v>habitasse</v>
      </c>
      <c r="P349" s="6" t="b">
        <f>COUNTIF('Seat deployment CHG TKTs'!$B349:$B3440,I349)&gt;0</f>
        <v>1</v>
      </c>
      <c r="Q349" s="6" t="str">
        <f>IFERROR(INDEX('Seat deployment CHG TKTs'!$A$2:$A$3440,MATCH(I349,'Seat deployment CHG TKTs'!$B$2:$B$3440,0)),"No CHG TKT")</f>
        <v>CHG0009332</v>
      </c>
      <c r="R349" s="6" t="b">
        <f>ISBLANK(#REF!)</f>
        <v>0</v>
      </c>
      <c r="S349" s="6" t="b">
        <f t="shared" si="40"/>
        <v>0</v>
      </c>
    </row>
    <row r="350" spans="1:19" ht="14.45" customHeight="1" x14ac:dyDescent="0.25">
      <c r="A350" t="s">
        <v>637</v>
      </c>
      <c r="B350" s="18" t="s">
        <v>1084</v>
      </c>
      <c r="C350" s="18" t="s">
        <v>1567</v>
      </c>
      <c r="D350" s="29">
        <v>44165.932060185187</v>
      </c>
      <c r="E350" s="96">
        <f t="shared" si="41"/>
        <v>44165</v>
      </c>
      <c r="F350" s="18" t="s">
        <v>2061</v>
      </c>
      <c r="G350" s="90" t="s">
        <v>2132</v>
      </c>
      <c r="H350" s="18" t="s">
        <v>2499</v>
      </c>
      <c r="I350" s="18" t="s">
        <v>2833</v>
      </c>
      <c r="J350" s="18" t="s">
        <v>2570</v>
      </c>
      <c r="K350" s="6" t="str">
        <f t="shared" si="35"/>
        <v>No</v>
      </c>
      <c r="L350" s="6" t="str">
        <f t="shared" si="36"/>
        <v>Yes</v>
      </c>
      <c r="M350" s="6" t="str">
        <f t="shared" si="37"/>
        <v>Yes</v>
      </c>
      <c r="N350" s="6" t="str">
        <f t="shared" si="38"/>
        <v>Yes</v>
      </c>
      <c r="O350" s="23" t="str">
        <f t="shared" si="39"/>
        <v>habitasse</v>
      </c>
      <c r="P350" s="6" t="b">
        <f>COUNTIF('Seat deployment CHG TKTs'!$B350:$B3440,I350)&gt;0</f>
        <v>0</v>
      </c>
      <c r="Q350" s="6" t="str">
        <f>IFERROR(INDEX('Seat deployment CHG TKTs'!$A$2:$A$3440,MATCH(I350,'Seat deployment CHG TKTs'!$B$2:$B$3440,0)),"No CHG TKT")</f>
        <v>No CHG TKT</v>
      </c>
      <c r="R350" s="6" t="b">
        <f>ISBLANK(#REF!)</f>
        <v>0</v>
      </c>
      <c r="S350" s="6" t="b">
        <f t="shared" si="40"/>
        <v>0</v>
      </c>
    </row>
    <row r="351" spans="1:19" ht="14.45" customHeight="1" x14ac:dyDescent="0.25">
      <c r="A351" t="s">
        <v>358</v>
      </c>
      <c r="B351" s="18" t="s">
        <v>836</v>
      </c>
      <c r="C351" s="18" t="s">
        <v>1293</v>
      </c>
      <c r="D351" s="29">
        <v>44166.067673611113</v>
      </c>
      <c r="E351" s="96">
        <f t="shared" si="41"/>
        <v>44166</v>
      </c>
      <c r="F351" s="18" t="s">
        <v>1781</v>
      </c>
      <c r="G351" s="7" t="s">
        <v>4</v>
      </c>
      <c r="H351" s="18" t="s">
        <v>2259</v>
      </c>
      <c r="I351" s="18" t="s">
        <v>2961</v>
      </c>
      <c r="J351" s="18" t="s">
        <v>2566</v>
      </c>
      <c r="K351" s="6" t="str">
        <f t="shared" si="35"/>
        <v>No</v>
      </c>
      <c r="L351" s="6" t="str">
        <f t="shared" si="36"/>
        <v>Yes</v>
      </c>
      <c r="M351" s="6" t="str">
        <f t="shared" si="37"/>
        <v>Yes</v>
      </c>
      <c r="N351" s="6" t="str">
        <f t="shared" si="38"/>
        <v>Yes</v>
      </c>
      <c r="O351" s="23" t="str">
        <f t="shared" si="39"/>
        <v>habitasse</v>
      </c>
      <c r="P351" s="6" t="b">
        <f>COUNTIF('Seat deployment CHG TKTs'!$B351:$B3440,I351)&gt;0</f>
        <v>0</v>
      </c>
      <c r="Q351" s="6" t="str">
        <f>IFERROR(INDEX('Seat deployment CHG TKTs'!$A$2:$A$3440,MATCH(I351,'Seat deployment CHG TKTs'!$B$2:$B$3440,0)),"No CHG TKT")</f>
        <v>No CHG TKT</v>
      </c>
      <c r="R351" s="6" t="b">
        <f>ISBLANK(#REF!)</f>
        <v>0</v>
      </c>
      <c r="S351" s="6" t="b">
        <f t="shared" si="40"/>
        <v>0</v>
      </c>
    </row>
    <row r="352" spans="1:19" ht="14.45" customHeight="1" x14ac:dyDescent="0.25">
      <c r="A352" t="s">
        <v>260</v>
      </c>
      <c r="B352" s="18" t="s">
        <v>749</v>
      </c>
      <c r="C352" s="18" t="s">
        <v>1195</v>
      </c>
      <c r="D352" s="29">
        <v>44166.529594907406</v>
      </c>
      <c r="E352" s="96">
        <f t="shared" si="41"/>
        <v>44166</v>
      </c>
      <c r="F352" s="18" t="s">
        <v>1683</v>
      </c>
      <c r="G352" s="7" t="s">
        <v>4</v>
      </c>
      <c r="H352" s="18" t="s">
        <v>2175</v>
      </c>
      <c r="I352" s="18" t="s">
        <v>2869</v>
      </c>
      <c r="J352" s="18" t="s">
        <v>2564</v>
      </c>
      <c r="K352" s="6" t="str">
        <f t="shared" si="35"/>
        <v>No</v>
      </c>
      <c r="L352" s="6" t="str">
        <f t="shared" si="36"/>
        <v>Yes</v>
      </c>
      <c r="M352" s="6" t="str">
        <f t="shared" si="37"/>
        <v>Yes</v>
      </c>
      <c r="N352" s="6" t="str">
        <f t="shared" si="38"/>
        <v>Yes</v>
      </c>
      <c r="O352" s="23" t="str">
        <f t="shared" si="39"/>
        <v>congue</v>
      </c>
      <c r="P352" s="6" t="b">
        <f>COUNTIF('Seat deployment CHG TKTs'!$B352:$B3440,I352)&gt;0</f>
        <v>0</v>
      </c>
      <c r="Q352" s="6" t="str">
        <f>IFERROR(INDEX('Seat deployment CHG TKTs'!$A$2:$A$3440,MATCH(I352,'Seat deployment CHG TKTs'!$B$2:$B$3440,0)),"No CHG TKT")</f>
        <v>No CHG TKT</v>
      </c>
      <c r="R352" s="6" t="b">
        <f>ISBLANK(#REF!)</f>
        <v>0</v>
      </c>
      <c r="S352" s="6" t="b">
        <f t="shared" si="40"/>
        <v>0</v>
      </c>
    </row>
    <row r="353" spans="1:19" ht="14.45" customHeight="1" x14ac:dyDescent="0.25">
      <c r="A353" t="s">
        <v>458</v>
      </c>
      <c r="B353" s="18" t="s">
        <v>933</v>
      </c>
      <c r="C353" s="18" t="s">
        <v>1395</v>
      </c>
      <c r="D353" s="29">
        <v>44167.751782407409</v>
      </c>
      <c r="E353" s="96">
        <f t="shared" si="41"/>
        <v>44167</v>
      </c>
      <c r="F353" s="18" t="s">
        <v>1883</v>
      </c>
      <c r="G353" s="90" t="s">
        <v>2131</v>
      </c>
      <c r="H353" s="18" t="s">
        <v>2344</v>
      </c>
      <c r="I353" s="18" t="s">
        <v>2933</v>
      </c>
      <c r="J353" s="18" t="s">
        <v>2568</v>
      </c>
      <c r="K353" s="6" t="str">
        <f t="shared" si="35"/>
        <v>No</v>
      </c>
      <c r="L353" s="6" t="str">
        <f t="shared" si="36"/>
        <v>Yes</v>
      </c>
      <c r="M353" s="6" t="str">
        <f t="shared" si="37"/>
        <v>Yes</v>
      </c>
      <c r="N353" s="6" t="str">
        <f t="shared" si="38"/>
        <v>No</v>
      </c>
      <c r="O353" s="23" t="str">
        <f t="shared" si="39"/>
        <v>pellentesque</v>
      </c>
      <c r="P353" s="6" t="b">
        <f>COUNTIF('Seat deployment CHG TKTs'!$B353:$B3440,I353)&gt;0</f>
        <v>0</v>
      </c>
      <c r="Q353" s="6" t="str">
        <f>IFERROR(INDEX('Seat deployment CHG TKTs'!$A$2:$A$3440,MATCH(I353,'Seat deployment CHG TKTs'!$B$2:$B$3440,0)),"No CHG TKT")</f>
        <v>No CHG TKT</v>
      </c>
      <c r="R353" s="6" t="b">
        <f>ISBLANK(#REF!)</f>
        <v>0</v>
      </c>
      <c r="S353" s="6" t="b">
        <f t="shared" si="40"/>
        <v>0</v>
      </c>
    </row>
    <row r="354" spans="1:19" ht="14.45" customHeight="1" x14ac:dyDescent="0.25">
      <c r="A354" t="s">
        <v>439</v>
      </c>
      <c r="B354" s="18" t="s">
        <v>916</v>
      </c>
      <c r="C354" s="18" t="s">
        <v>1376</v>
      </c>
      <c r="D354" s="29">
        <v>44168.344606481478</v>
      </c>
      <c r="E354" s="96">
        <f t="shared" si="41"/>
        <v>44168</v>
      </c>
      <c r="F354" s="18" t="s">
        <v>1864</v>
      </c>
      <c r="G354" s="90" t="s">
        <v>5</v>
      </c>
      <c r="H354" s="18" t="s">
        <v>2327</v>
      </c>
      <c r="I354" s="18" t="s">
        <v>2903</v>
      </c>
      <c r="J354" s="18" t="s">
        <v>2567</v>
      </c>
      <c r="K354" s="6" t="str">
        <f t="shared" si="35"/>
        <v>No</v>
      </c>
      <c r="L354" s="6" t="str">
        <f t="shared" si="36"/>
        <v>Yes</v>
      </c>
      <c r="M354" s="6" t="str">
        <f t="shared" si="37"/>
        <v>Yes</v>
      </c>
      <c r="N354" s="6" t="str">
        <f t="shared" si="38"/>
        <v>Yes</v>
      </c>
      <c r="O354" s="23" t="str">
        <f t="shared" si="39"/>
        <v>habitasse</v>
      </c>
      <c r="P354" s="6" t="b">
        <f>COUNTIF('Seat deployment CHG TKTs'!$B354:$B3440,I354)&gt;0</f>
        <v>0</v>
      </c>
      <c r="Q354" s="6" t="str">
        <f>IFERROR(INDEX('Seat deployment CHG TKTs'!$A$2:$A$3440,MATCH(I354,'Seat deployment CHG TKTs'!$B$2:$B$3440,0)),"No CHG TKT")</f>
        <v>No CHG TKT</v>
      </c>
      <c r="R354" s="6" t="b">
        <f>ISBLANK(#REF!)</f>
        <v>0</v>
      </c>
      <c r="S354" s="6" t="b">
        <f t="shared" si="40"/>
        <v>0</v>
      </c>
    </row>
    <row r="355" spans="1:19" ht="14.45" customHeight="1" x14ac:dyDescent="0.25">
      <c r="A355" t="s">
        <v>553</v>
      </c>
      <c r="B355" s="18" t="s">
        <v>1012</v>
      </c>
      <c r="C355" s="18" t="s">
        <v>1488</v>
      </c>
      <c r="D355" s="29">
        <v>44168.574247685188</v>
      </c>
      <c r="E355" s="96">
        <f t="shared" si="41"/>
        <v>44168</v>
      </c>
      <c r="F355" s="18" t="s">
        <v>1977</v>
      </c>
      <c r="G355" s="90" t="s">
        <v>2132</v>
      </c>
      <c r="H355" s="18" t="s">
        <v>2426</v>
      </c>
      <c r="I355" s="18" t="s">
        <v>2705</v>
      </c>
      <c r="J355" s="18" t="s">
        <v>2569</v>
      </c>
      <c r="K355" s="6" t="str">
        <f t="shared" si="35"/>
        <v>No</v>
      </c>
      <c r="L355" s="6" t="str">
        <f t="shared" si="36"/>
        <v>No</v>
      </c>
      <c r="M355" s="6" t="str">
        <f t="shared" si="37"/>
        <v>No</v>
      </c>
      <c r="N355" s="6" t="str">
        <f t="shared" si="38"/>
        <v>Yes</v>
      </c>
      <c r="O355" s="23" t="str">
        <f t="shared" si="39"/>
        <v>habitasse</v>
      </c>
      <c r="P355" s="6" t="b">
        <f>COUNTIF('Seat deployment CHG TKTs'!$B355:$B3440,I355)&gt;0</f>
        <v>0</v>
      </c>
      <c r="Q355" s="6" t="str">
        <f>IFERROR(INDEX('Seat deployment CHG TKTs'!$A$2:$A$3440,MATCH(I355,'Seat deployment CHG TKTs'!$B$2:$B$3440,0)),"No CHG TKT")</f>
        <v>No CHG TKT</v>
      </c>
      <c r="R355" s="6" t="b">
        <f>ISBLANK(#REF!)</f>
        <v>0</v>
      </c>
      <c r="S355" s="6" t="b">
        <f t="shared" si="40"/>
        <v>0</v>
      </c>
    </row>
    <row r="356" spans="1:19" ht="14.45" customHeight="1" x14ac:dyDescent="0.25">
      <c r="A356" t="s">
        <v>320</v>
      </c>
      <c r="B356" s="18" t="s">
        <v>803</v>
      </c>
      <c r="C356" s="18" t="s">
        <v>1255</v>
      </c>
      <c r="D356" s="29">
        <v>44169.427800925929</v>
      </c>
      <c r="E356" s="96">
        <f t="shared" si="41"/>
        <v>44169</v>
      </c>
      <c r="F356" s="18" t="s">
        <v>1743</v>
      </c>
      <c r="G356" s="7" t="s">
        <v>4</v>
      </c>
      <c r="H356" s="18" t="s">
        <v>2228</v>
      </c>
      <c r="I356" s="18" t="s">
        <v>3013</v>
      </c>
      <c r="J356" s="18" t="s">
        <v>2566</v>
      </c>
      <c r="K356" s="6" t="str">
        <f t="shared" si="35"/>
        <v>No</v>
      </c>
      <c r="L356" s="6" t="str">
        <f t="shared" si="36"/>
        <v>Yes</v>
      </c>
      <c r="M356" s="6" t="str">
        <f t="shared" si="37"/>
        <v>Yes</v>
      </c>
      <c r="N356" s="6" t="str">
        <f t="shared" si="38"/>
        <v>Yes</v>
      </c>
      <c r="O356" s="23" t="str">
        <f t="shared" si="39"/>
        <v>congue</v>
      </c>
      <c r="P356" s="6" t="b">
        <f>COUNTIF('Seat deployment CHG TKTs'!$B356:$B3440,I356)&gt;0</f>
        <v>0</v>
      </c>
      <c r="Q356" s="6" t="str">
        <f>IFERROR(INDEX('Seat deployment CHG TKTs'!$A$2:$A$3440,MATCH(I356,'Seat deployment CHG TKTs'!$B$2:$B$3440,0)),"No CHG TKT")</f>
        <v>No CHG TKT</v>
      </c>
      <c r="R356" s="6" t="b">
        <f>ISBLANK(#REF!)</f>
        <v>0</v>
      </c>
      <c r="S356" s="6" t="b">
        <f t="shared" si="40"/>
        <v>0</v>
      </c>
    </row>
    <row r="357" spans="1:19" ht="14.45" customHeight="1" x14ac:dyDescent="0.25">
      <c r="A357" t="s">
        <v>385</v>
      </c>
      <c r="B357" s="18" t="s">
        <v>861</v>
      </c>
      <c r="C357" s="18" t="s">
        <v>1321</v>
      </c>
      <c r="D357" s="29">
        <v>44169.614108796297</v>
      </c>
      <c r="E357" s="96">
        <f t="shared" si="41"/>
        <v>44169</v>
      </c>
      <c r="F357" s="18" t="s">
        <v>1809</v>
      </c>
      <c r="G357" s="90" t="s">
        <v>5</v>
      </c>
      <c r="H357" s="18" t="s">
        <v>1634</v>
      </c>
      <c r="I357" s="18" t="s">
        <v>2978</v>
      </c>
      <c r="J357" s="18" t="s">
        <v>2567</v>
      </c>
      <c r="K357" s="6" t="str">
        <f t="shared" si="35"/>
        <v>No</v>
      </c>
      <c r="L357" s="6" t="str">
        <f t="shared" si="36"/>
        <v>Yes</v>
      </c>
      <c r="M357" s="6" t="str">
        <f t="shared" si="37"/>
        <v>Yes</v>
      </c>
      <c r="N357" s="6" t="str">
        <f t="shared" si="38"/>
        <v>Yes</v>
      </c>
      <c r="O357" s="23" t="str">
        <f t="shared" si="39"/>
        <v>habitasse</v>
      </c>
      <c r="P357" s="6" t="b">
        <f>COUNTIF('Seat deployment CHG TKTs'!$B357:$B3440,I357)&gt;0</f>
        <v>0</v>
      </c>
      <c r="Q357" s="6" t="str">
        <f>IFERROR(INDEX('Seat deployment CHG TKTs'!$A$2:$A$3440,MATCH(I357,'Seat deployment CHG TKTs'!$B$2:$B$3440,0)),"No CHG TKT")</f>
        <v>No CHG TKT</v>
      </c>
      <c r="R357" s="6" t="b">
        <f>ISBLANK(#REF!)</f>
        <v>0</v>
      </c>
      <c r="S357" s="6" t="b">
        <f t="shared" si="40"/>
        <v>0</v>
      </c>
    </row>
    <row r="358" spans="1:19" ht="14.45" customHeight="1" x14ac:dyDescent="0.25">
      <c r="A358" t="s">
        <v>378</v>
      </c>
      <c r="B358" s="18" t="s">
        <v>854</v>
      </c>
      <c r="C358" s="18" t="s">
        <v>1314</v>
      </c>
      <c r="D358" s="29">
        <v>44170.136655092596</v>
      </c>
      <c r="E358" s="96">
        <f t="shared" si="41"/>
        <v>44170</v>
      </c>
      <c r="F358" s="18" t="s">
        <v>1802</v>
      </c>
      <c r="G358" s="90" t="s">
        <v>5</v>
      </c>
      <c r="H358" s="18" t="s">
        <v>1634</v>
      </c>
      <c r="I358" s="18" t="s">
        <v>2926</v>
      </c>
      <c r="J358" s="18" t="s">
        <v>2567</v>
      </c>
      <c r="K358" s="6" t="str">
        <f t="shared" si="35"/>
        <v>No</v>
      </c>
      <c r="L358" s="6" t="str">
        <f t="shared" si="36"/>
        <v>Yes</v>
      </c>
      <c r="M358" s="6" t="str">
        <f t="shared" si="37"/>
        <v>Yes</v>
      </c>
      <c r="N358" s="6" t="str">
        <f t="shared" si="38"/>
        <v>Yes</v>
      </c>
      <c r="O358" s="23" t="str">
        <f t="shared" si="39"/>
        <v>habitasse</v>
      </c>
      <c r="P358" s="6" t="b">
        <f>COUNTIF('Seat deployment CHG TKTs'!$B358:$B3440,I358)&gt;0</f>
        <v>0</v>
      </c>
      <c r="Q358" s="6" t="str">
        <f>IFERROR(INDEX('Seat deployment CHG TKTs'!$A$2:$A$3440,MATCH(I358,'Seat deployment CHG TKTs'!$B$2:$B$3440,0)),"No CHG TKT")</f>
        <v>No CHG TKT</v>
      </c>
      <c r="R358" s="6" t="b">
        <f>ISBLANK(#REF!)</f>
        <v>0</v>
      </c>
      <c r="S358" s="6" t="b">
        <f t="shared" si="40"/>
        <v>0</v>
      </c>
    </row>
    <row r="359" spans="1:19" ht="14.45" customHeight="1" x14ac:dyDescent="0.25">
      <c r="A359" t="s">
        <v>390</v>
      </c>
      <c r="B359" s="18" t="s">
        <v>867</v>
      </c>
      <c r="C359" s="18" t="s">
        <v>1326</v>
      </c>
      <c r="D359" s="29">
        <v>44170.342129629629</v>
      </c>
      <c r="E359" s="96">
        <f t="shared" si="41"/>
        <v>44170</v>
      </c>
      <c r="F359" s="18" t="s">
        <v>1815</v>
      </c>
      <c r="G359" s="90" t="s">
        <v>5</v>
      </c>
      <c r="H359" s="18" t="s">
        <v>2285</v>
      </c>
      <c r="I359" s="18" t="s">
        <v>2834</v>
      </c>
      <c r="J359" s="18" t="s">
        <v>2567</v>
      </c>
      <c r="K359" s="6" t="str">
        <f t="shared" si="35"/>
        <v>No</v>
      </c>
      <c r="L359" s="6" t="str">
        <f t="shared" si="36"/>
        <v>No</v>
      </c>
      <c r="M359" s="6" t="str">
        <f t="shared" si="37"/>
        <v>No</v>
      </c>
      <c r="N359" s="6" t="str">
        <f t="shared" si="38"/>
        <v>No</v>
      </c>
      <c r="O359" s="23" t="str">
        <f t="shared" si="39"/>
        <v>ultrices</v>
      </c>
      <c r="P359" s="6" t="b">
        <f>COUNTIF('Seat deployment CHG TKTs'!$B359:$B3440,I359)&gt;0</f>
        <v>0</v>
      </c>
      <c r="Q359" s="6" t="str">
        <f>IFERROR(INDEX('Seat deployment CHG TKTs'!$A$2:$A$3440,MATCH(I359,'Seat deployment CHG TKTs'!$B$2:$B$3440,0)),"No CHG TKT")</f>
        <v>No CHG TKT</v>
      </c>
      <c r="R359" s="6" t="b">
        <f>ISBLANK(#REF!)</f>
        <v>0</v>
      </c>
      <c r="S359" s="6" t="b">
        <f t="shared" si="40"/>
        <v>0</v>
      </c>
    </row>
    <row r="360" spans="1:19" ht="14.45" customHeight="1" x14ac:dyDescent="0.25">
      <c r="A360" t="s">
        <v>654</v>
      </c>
      <c r="B360" s="18" t="s">
        <v>1100</v>
      </c>
      <c r="C360" s="18" t="s">
        <v>1584</v>
      </c>
      <c r="D360" s="29">
        <v>44170.474409722221</v>
      </c>
      <c r="E360" s="96">
        <f t="shared" si="41"/>
        <v>44170</v>
      </c>
      <c r="F360" s="18" t="s">
        <v>2078</v>
      </c>
      <c r="G360" s="90" t="s">
        <v>2132</v>
      </c>
      <c r="H360" s="18" t="s">
        <v>2515</v>
      </c>
      <c r="I360" s="18" t="s">
        <v>2637</v>
      </c>
      <c r="J360" s="18" t="s">
        <v>2570</v>
      </c>
      <c r="K360" s="6" t="str">
        <f t="shared" si="35"/>
        <v>No</v>
      </c>
      <c r="L360" s="6" t="str">
        <f t="shared" si="36"/>
        <v>Yes</v>
      </c>
      <c r="M360" s="6" t="str">
        <f t="shared" si="37"/>
        <v>Yes</v>
      </c>
      <c r="N360" s="6" t="str">
        <f t="shared" si="38"/>
        <v>Yes</v>
      </c>
      <c r="O360" s="23" t="str">
        <f t="shared" si="39"/>
        <v>habitasse</v>
      </c>
      <c r="P360" s="6" t="b">
        <f>COUNTIF('Seat deployment CHG TKTs'!$B360:$B3440,I360)&gt;0</f>
        <v>0</v>
      </c>
      <c r="Q360" s="6" t="str">
        <f>IFERROR(INDEX('Seat deployment CHG TKTs'!$A$2:$A$3440,MATCH(I360,'Seat deployment CHG TKTs'!$B$2:$B$3440,0)),"No CHG TKT")</f>
        <v>No CHG TKT</v>
      </c>
      <c r="R360" s="6" t="b">
        <f>ISBLANK(#REF!)</f>
        <v>0</v>
      </c>
      <c r="S360" s="6" t="b">
        <f t="shared" si="40"/>
        <v>0</v>
      </c>
    </row>
    <row r="361" spans="1:19" ht="14.45" customHeight="1" x14ac:dyDescent="0.25">
      <c r="A361" t="s">
        <v>341</v>
      </c>
      <c r="B361" s="18" t="s">
        <v>821</v>
      </c>
      <c r="C361" s="18" t="s">
        <v>1276</v>
      </c>
      <c r="D361" s="29">
        <v>44170.528113425928</v>
      </c>
      <c r="E361" s="96">
        <f t="shared" si="41"/>
        <v>44170</v>
      </c>
      <c r="F361" s="18" t="s">
        <v>1764</v>
      </c>
      <c r="G361" s="7" t="s">
        <v>4</v>
      </c>
      <c r="H361" s="18" t="s">
        <v>2245</v>
      </c>
      <c r="I361" s="18" t="s">
        <v>2867</v>
      </c>
      <c r="J361" s="18" t="s">
        <v>2566</v>
      </c>
      <c r="K361" s="6" t="str">
        <f t="shared" si="35"/>
        <v>No</v>
      </c>
      <c r="L361" s="6" t="str">
        <f t="shared" si="36"/>
        <v>Yes</v>
      </c>
      <c r="M361" s="6" t="str">
        <f t="shared" si="37"/>
        <v>Yes</v>
      </c>
      <c r="N361" s="6" t="str">
        <f t="shared" si="38"/>
        <v>Yes</v>
      </c>
      <c r="O361" s="23" t="str">
        <f t="shared" si="39"/>
        <v>habitasse</v>
      </c>
      <c r="P361" s="6" t="b">
        <f>COUNTIF('Seat deployment CHG TKTs'!$B361:$B3440,I361)&gt;0</f>
        <v>0</v>
      </c>
      <c r="Q361" s="6" t="str">
        <f>IFERROR(INDEX('Seat deployment CHG TKTs'!$A$2:$A$3440,MATCH(I361,'Seat deployment CHG TKTs'!$B$2:$B$3440,0)),"No CHG TKT")</f>
        <v>No CHG TKT</v>
      </c>
      <c r="R361" s="6" t="b">
        <f>ISBLANK(#REF!)</f>
        <v>0</v>
      </c>
      <c r="S361" s="6" t="b">
        <f t="shared" si="40"/>
        <v>0</v>
      </c>
    </row>
    <row r="362" spans="1:19" ht="14.45" customHeight="1" x14ac:dyDescent="0.25">
      <c r="A362" t="s">
        <v>214</v>
      </c>
      <c r="B362" s="18" t="s">
        <v>708</v>
      </c>
      <c r="C362" s="18" t="s">
        <v>1149</v>
      </c>
      <c r="D362" s="29">
        <v>44171.00105324074</v>
      </c>
      <c r="E362" s="96">
        <f t="shared" si="41"/>
        <v>44171</v>
      </c>
      <c r="F362" s="18" t="s">
        <v>1637</v>
      </c>
      <c r="G362" s="7" t="s">
        <v>4</v>
      </c>
      <c r="H362" s="18" t="s">
        <v>2134</v>
      </c>
      <c r="I362" s="18" t="s">
        <v>2910</v>
      </c>
      <c r="J362" s="18" t="s">
        <v>2561</v>
      </c>
      <c r="K362" s="6" t="str">
        <f t="shared" si="35"/>
        <v>No</v>
      </c>
      <c r="L362" s="6" t="str">
        <f t="shared" si="36"/>
        <v>Yes</v>
      </c>
      <c r="M362" s="6" t="str">
        <f t="shared" si="37"/>
        <v>Yes</v>
      </c>
      <c r="N362" s="6" t="str">
        <f t="shared" si="38"/>
        <v>Yes</v>
      </c>
      <c r="O362" s="23" t="str">
        <f t="shared" si="39"/>
        <v>congue</v>
      </c>
      <c r="P362" s="6" t="b">
        <f>COUNTIF('Seat deployment CHG TKTs'!$B362:$B3440,I362)&gt;0</f>
        <v>0</v>
      </c>
      <c r="Q362" s="6" t="str">
        <f>IFERROR(INDEX('Seat deployment CHG TKTs'!$A$2:$A$3440,MATCH(I362,'Seat deployment CHG TKTs'!$B$2:$B$3440,0)),"No CHG TKT")</f>
        <v>No CHG TKT</v>
      </c>
      <c r="R362" s="6" t="b">
        <f>ISBLANK(#REF!)</f>
        <v>0</v>
      </c>
      <c r="S362" s="6" t="b">
        <f t="shared" si="40"/>
        <v>0</v>
      </c>
    </row>
    <row r="363" spans="1:19" ht="14.45" customHeight="1" x14ac:dyDescent="0.25">
      <c r="A363" t="s">
        <v>281</v>
      </c>
      <c r="B363" s="18" t="s">
        <v>768</v>
      </c>
      <c r="C363" s="18" t="s">
        <v>1216</v>
      </c>
      <c r="D363" s="29">
        <v>44171.415092592593</v>
      </c>
      <c r="E363" s="96">
        <f t="shared" si="41"/>
        <v>44171</v>
      </c>
      <c r="F363" s="18" t="s">
        <v>1704</v>
      </c>
      <c r="G363" s="7" t="s">
        <v>4</v>
      </c>
      <c r="H363" s="18" t="s">
        <v>2192</v>
      </c>
      <c r="I363" s="18" t="s">
        <v>2643</v>
      </c>
      <c r="J363" s="18" t="s">
        <v>2564</v>
      </c>
      <c r="K363" s="6" t="str">
        <f t="shared" si="35"/>
        <v>Yes</v>
      </c>
      <c r="L363" s="6" t="str">
        <f t="shared" si="36"/>
        <v>Yes</v>
      </c>
      <c r="M363" s="6" t="str">
        <f t="shared" si="37"/>
        <v>Yes</v>
      </c>
      <c r="N363" s="6" t="str">
        <f t="shared" si="38"/>
        <v>Yes</v>
      </c>
      <c r="O363" s="23" t="str">
        <f t="shared" si="39"/>
        <v>habitasse</v>
      </c>
      <c r="P363" s="6" t="b">
        <f>COUNTIF('Seat deployment CHG TKTs'!$B363:$B3440,I363)&gt;0</f>
        <v>0</v>
      </c>
      <c r="Q363" s="6" t="str">
        <f>IFERROR(INDEX('Seat deployment CHG TKTs'!$A$2:$A$3440,MATCH(I363,'Seat deployment CHG TKTs'!$B$2:$B$3440,0)),"No CHG TKT")</f>
        <v>No CHG TKT</v>
      </c>
      <c r="R363" s="6" t="b">
        <f>ISBLANK(#REF!)</f>
        <v>0</v>
      </c>
      <c r="S363" s="6" t="b">
        <f t="shared" si="40"/>
        <v>0</v>
      </c>
    </row>
    <row r="364" spans="1:19" ht="14.45" customHeight="1" x14ac:dyDescent="0.25">
      <c r="A364" t="s">
        <v>256</v>
      </c>
      <c r="B364" s="18" t="s">
        <v>745</v>
      </c>
      <c r="C364" s="18" t="s">
        <v>1191</v>
      </c>
      <c r="D364" s="29">
        <v>44172.313657407409</v>
      </c>
      <c r="E364" s="96">
        <f t="shared" si="41"/>
        <v>44172</v>
      </c>
      <c r="F364" s="18" t="s">
        <v>1679</v>
      </c>
      <c r="G364" s="7" t="s">
        <v>4</v>
      </c>
      <c r="H364" s="18" t="s">
        <v>1634</v>
      </c>
      <c r="I364" s="18" t="s">
        <v>2766</v>
      </c>
      <c r="J364" s="18" t="s">
        <v>2564</v>
      </c>
      <c r="K364" s="6" t="str">
        <f t="shared" si="35"/>
        <v>No</v>
      </c>
      <c r="L364" s="6" t="str">
        <f t="shared" si="36"/>
        <v>Yes</v>
      </c>
      <c r="M364" s="6" t="str">
        <f t="shared" si="37"/>
        <v>Yes</v>
      </c>
      <c r="N364" s="6" t="str">
        <f t="shared" si="38"/>
        <v>Yes</v>
      </c>
      <c r="O364" s="23" t="str">
        <f t="shared" si="39"/>
        <v>habitasse</v>
      </c>
      <c r="P364" s="6" t="b">
        <f>COUNTIF('Seat deployment CHG TKTs'!$B364:$B3440,I364)&gt;0</f>
        <v>0</v>
      </c>
      <c r="Q364" s="6" t="str">
        <f>IFERROR(INDEX('Seat deployment CHG TKTs'!$A$2:$A$3440,MATCH(I364,'Seat deployment CHG TKTs'!$B$2:$B$3440,0)),"No CHG TKT")</f>
        <v>No CHG TKT</v>
      </c>
      <c r="R364" s="6" t="b">
        <f>ISBLANK(#REF!)</f>
        <v>0</v>
      </c>
      <c r="S364" s="6" t="b">
        <f t="shared" si="40"/>
        <v>0</v>
      </c>
    </row>
    <row r="365" spans="1:19" ht="14.45" customHeight="1" x14ac:dyDescent="0.25">
      <c r="A365" t="s">
        <v>430</v>
      </c>
      <c r="B365" s="18" t="s">
        <v>907</v>
      </c>
      <c r="C365" s="18" t="s">
        <v>1367</v>
      </c>
      <c r="D365" s="29">
        <v>44172.814259259256</v>
      </c>
      <c r="E365" s="96">
        <f t="shared" si="41"/>
        <v>44172</v>
      </c>
      <c r="F365" s="18" t="s">
        <v>1855</v>
      </c>
      <c r="G365" s="90" t="s">
        <v>5</v>
      </c>
      <c r="H365" s="18" t="s">
        <v>2319</v>
      </c>
      <c r="I365" s="18" t="s">
        <v>2889</v>
      </c>
      <c r="J365" s="18" t="s">
        <v>2567</v>
      </c>
      <c r="K365" s="6" t="str">
        <f t="shared" si="35"/>
        <v>No</v>
      </c>
      <c r="L365" s="6" t="str">
        <f t="shared" si="36"/>
        <v>Yes</v>
      </c>
      <c r="M365" s="6" t="str">
        <f t="shared" si="37"/>
        <v>Yes</v>
      </c>
      <c r="N365" s="6" t="str">
        <f t="shared" si="38"/>
        <v>Yes</v>
      </c>
      <c r="O365" s="23" t="str">
        <f t="shared" si="39"/>
        <v>habitasse</v>
      </c>
      <c r="P365" s="6" t="b">
        <f>COUNTIF('Seat deployment CHG TKTs'!$B365:$B3440,I365)&gt;0</f>
        <v>0</v>
      </c>
      <c r="Q365" s="6" t="str">
        <f>IFERROR(INDEX('Seat deployment CHG TKTs'!$A$2:$A$3440,MATCH(I365,'Seat deployment CHG TKTs'!$B$2:$B$3440,0)),"No CHG TKT")</f>
        <v>No CHG TKT</v>
      </c>
      <c r="R365" s="6" t="b">
        <f>ISBLANK(#REF!)</f>
        <v>0</v>
      </c>
      <c r="S365" s="6" t="b">
        <f t="shared" si="40"/>
        <v>0</v>
      </c>
    </row>
    <row r="366" spans="1:19" ht="14.45" customHeight="1" x14ac:dyDescent="0.25">
      <c r="A366" t="s">
        <v>231</v>
      </c>
      <c r="B366" s="18" t="s">
        <v>724</v>
      </c>
      <c r="C366" s="18" t="s">
        <v>1166</v>
      </c>
      <c r="D366" s="29">
        <v>44173.717210648145</v>
      </c>
      <c r="E366" s="96">
        <f t="shared" si="41"/>
        <v>44173</v>
      </c>
      <c r="F366" s="18" t="s">
        <v>1654</v>
      </c>
      <c r="G366" s="7" t="s">
        <v>4</v>
      </c>
      <c r="H366" s="18" t="s">
        <v>2149</v>
      </c>
      <c r="I366" s="18" t="s">
        <v>2787</v>
      </c>
      <c r="J366" s="18" t="s">
        <v>2561</v>
      </c>
      <c r="K366" s="6" t="str">
        <f t="shared" si="35"/>
        <v>No</v>
      </c>
      <c r="L366" s="6" t="str">
        <f t="shared" si="36"/>
        <v>Yes</v>
      </c>
      <c r="M366" s="6" t="str">
        <f t="shared" si="37"/>
        <v>Yes</v>
      </c>
      <c r="N366" s="6" t="str">
        <f t="shared" si="38"/>
        <v>Yes</v>
      </c>
      <c r="O366" s="23" t="str">
        <f t="shared" si="39"/>
        <v>congue</v>
      </c>
      <c r="P366" s="6" t="b">
        <f>COUNTIF('Seat deployment CHG TKTs'!$B366:$B3440,I366)&gt;0</f>
        <v>0</v>
      </c>
      <c r="Q366" s="6" t="str">
        <f>IFERROR(INDEX('Seat deployment CHG TKTs'!$A$2:$A$3440,MATCH(I366,'Seat deployment CHG TKTs'!$B$2:$B$3440,0)),"No CHG TKT")</f>
        <v>No CHG TKT</v>
      </c>
      <c r="R366" s="6" t="b">
        <f>ISBLANK(#REF!)</f>
        <v>0</v>
      </c>
      <c r="S366" s="6" t="b">
        <f t="shared" si="40"/>
        <v>0</v>
      </c>
    </row>
    <row r="367" spans="1:19" ht="14.45" customHeight="1" x14ac:dyDescent="0.25">
      <c r="A367" t="s">
        <v>275</v>
      </c>
      <c r="B367" s="18" t="s">
        <v>837</v>
      </c>
      <c r="C367" s="18" t="s">
        <v>1210</v>
      </c>
      <c r="D367" s="29">
        <v>44175.482766203706</v>
      </c>
      <c r="E367" s="96">
        <f t="shared" si="41"/>
        <v>44175</v>
      </c>
      <c r="F367" s="18" t="s">
        <v>1698</v>
      </c>
      <c r="G367" s="7" t="s">
        <v>4</v>
      </c>
      <c r="H367" s="18" t="s">
        <v>1634</v>
      </c>
      <c r="I367" s="18" t="s">
        <v>2610</v>
      </c>
      <c r="J367" s="18" t="s">
        <v>2564</v>
      </c>
      <c r="K367" s="6" t="str">
        <f t="shared" si="35"/>
        <v>No</v>
      </c>
      <c r="L367" s="6" t="str">
        <f t="shared" si="36"/>
        <v>No</v>
      </c>
      <c r="M367" s="6" t="str">
        <f t="shared" si="37"/>
        <v>No</v>
      </c>
      <c r="N367" s="6" t="str">
        <f t="shared" si="38"/>
        <v>Yes</v>
      </c>
      <c r="O367" s="23" t="str">
        <f t="shared" si="39"/>
        <v>habitasse</v>
      </c>
      <c r="P367" s="6" t="b">
        <f>COUNTIF('Seat deployment CHG TKTs'!$B367:$B3440,I367)&gt;0</f>
        <v>1</v>
      </c>
      <c r="Q367" s="6" t="str">
        <f>IFERROR(INDEX('Seat deployment CHG TKTs'!$A$2:$A$3440,MATCH(I367,'Seat deployment CHG TKTs'!$B$2:$B$3440,0)),"No CHG TKT")</f>
        <v>CHG0007970</v>
      </c>
      <c r="R367" s="6" t="b">
        <f>ISBLANK(#REF!)</f>
        <v>0</v>
      </c>
      <c r="S367" s="6" t="b">
        <f t="shared" si="40"/>
        <v>0</v>
      </c>
    </row>
    <row r="368" spans="1:19" ht="14.45" customHeight="1" x14ac:dyDescent="0.25">
      <c r="A368" t="s">
        <v>233</v>
      </c>
      <c r="B368" s="18" t="s">
        <v>726</v>
      </c>
      <c r="C368" s="18" t="s">
        <v>1168</v>
      </c>
      <c r="D368" s="29">
        <v>44175.512442129628</v>
      </c>
      <c r="E368" s="96">
        <f t="shared" si="41"/>
        <v>44175</v>
      </c>
      <c r="F368" s="18" t="s">
        <v>1656</v>
      </c>
      <c r="G368" s="7" t="s">
        <v>4</v>
      </c>
      <c r="H368" s="18" t="s">
        <v>2151</v>
      </c>
      <c r="I368" s="18" t="s">
        <v>2959</v>
      </c>
      <c r="J368" s="18" t="s">
        <v>2561</v>
      </c>
      <c r="K368" s="6" t="str">
        <f t="shared" si="35"/>
        <v>No</v>
      </c>
      <c r="L368" s="6" t="str">
        <f t="shared" si="36"/>
        <v>Yes</v>
      </c>
      <c r="M368" s="6" t="str">
        <f t="shared" si="37"/>
        <v>Yes</v>
      </c>
      <c r="N368" s="6" t="str">
        <f t="shared" si="38"/>
        <v>Yes</v>
      </c>
      <c r="O368" s="23" t="str">
        <f t="shared" si="39"/>
        <v>habitasse</v>
      </c>
      <c r="P368" s="6" t="b">
        <f>COUNTIF('Seat deployment CHG TKTs'!$B368:$B3440,I368)&gt;0</f>
        <v>0</v>
      </c>
      <c r="Q368" s="6" t="str">
        <f>IFERROR(INDEX('Seat deployment CHG TKTs'!$A$2:$A$3440,MATCH(I368,'Seat deployment CHG TKTs'!$B$2:$B$3440,0)),"No CHG TKT")</f>
        <v>No CHG TKT</v>
      </c>
      <c r="R368" s="6" t="b">
        <f>ISBLANK(#REF!)</f>
        <v>0</v>
      </c>
      <c r="S368" s="6" t="b">
        <f t="shared" si="40"/>
        <v>0</v>
      </c>
    </row>
    <row r="369" spans="1:19" ht="14.45" customHeight="1" x14ac:dyDescent="0.25">
      <c r="A369" t="s">
        <v>469</v>
      </c>
      <c r="B369" s="18" t="s">
        <v>942</v>
      </c>
      <c r="C369" s="18" t="s">
        <v>1406</v>
      </c>
      <c r="D369" s="29">
        <v>44176.058472222219</v>
      </c>
      <c r="E369" s="96">
        <f t="shared" si="41"/>
        <v>44176</v>
      </c>
      <c r="F369" s="18" t="s">
        <v>1894</v>
      </c>
      <c r="G369" s="90" t="s">
        <v>2131</v>
      </c>
      <c r="H369" s="18" t="s">
        <v>2353</v>
      </c>
      <c r="I369" s="18" t="s">
        <v>2885</v>
      </c>
      <c r="J369" s="18" t="s">
        <v>2568</v>
      </c>
      <c r="K369" s="6" t="str">
        <f t="shared" si="35"/>
        <v>No</v>
      </c>
      <c r="L369" s="6" t="str">
        <f t="shared" si="36"/>
        <v>Yes</v>
      </c>
      <c r="M369" s="6" t="str">
        <f t="shared" si="37"/>
        <v>Yes</v>
      </c>
      <c r="N369" s="6" t="str">
        <f t="shared" si="38"/>
        <v>Yes</v>
      </c>
      <c r="O369" s="23" t="str">
        <f t="shared" si="39"/>
        <v>habitasse</v>
      </c>
      <c r="P369" s="6" t="b">
        <f>COUNTIF('Seat deployment CHG TKTs'!$B369:$B3440,I369)&gt;0</f>
        <v>0</v>
      </c>
      <c r="Q369" s="6" t="str">
        <f>IFERROR(INDEX('Seat deployment CHG TKTs'!$A$2:$A$3440,MATCH(I369,'Seat deployment CHG TKTs'!$B$2:$B$3440,0)),"No CHG TKT")</f>
        <v>No CHG TKT</v>
      </c>
      <c r="R369" s="6" t="b">
        <f>ISBLANK(#REF!)</f>
        <v>0</v>
      </c>
      <c r="S369" s="6" t="b">
        <f t="shared" si="40"/>
        <v>0</v>
      </c>
    </row>
    <row r="370" spans="1:19" ht="14.45" customHeight="1" x14ac:dyDescent="0.25">
      <c r="A370" t="s">
        <v>587</v>
      </c>
      <c r="B370" s="18" t="s">
        <v>1043</v>
      </c>
      <c r="C370" s="18" t="s">
        <v>1522</v>
      </c>
      <c r="D370" s="29">
        <v>44176.306006944447</v>
      </c>
      <c r="E370" s="96">
        <f t="shared" si="41"/>
        <v>44176</v>
      </c>
      <c r="F370" s="18" t="s">
        <v>2011</v>
      </c>
      <c r="G370" s="90" t="s">
        <v>2132</v>
      </c>
      <c r="H370" s="18" t="s">
        <v>2452</v>
      </c>
      <c r="I370" s="18" t="s">
        <v>2725</v>
      </c>
      <c r="J370" s="18" t="s">
        <v>2569</v>
      </c>
      <c r="K370" s="6" t="str">
        <f t="shared" si="35"/>
        <v>No</v>
      </c>
      <c r="L370" s="6" t="str">
        <f t="shared" si="36"/>
        <v>Yes</v>
      </c>
      <c r="M370" s="6" t="str">
        <f t="shared" si="37"/>
        <v>Yes</v>
      </c>
      <c r="N370" s="6" t="str">
        <f t="shared" si="38"/>
        <v>Yes</v>
      </c>
      <c r="O370" s="23" t="str">
        <f t="shared" si="39"/>
        <v>habitasse</v>
      </c>
      <c r="P370" s="6" t="b">
        <f>COUNTIF('Seat deployment CHG TKTs'!$B370:$B3440,I370)&gt;0</f>
        <v>0</v>
      </c>
      <c r="Q370" s="6" t="str">
        <f>IFERROR(INDEX('Seat deployment CHG TKTs'!$A$2:$A$3440,MATCH(I370,'Seat deployment CHG TKTs'!$B$2:$B$3440,0)),"No CHG TKT")</f>
        <v>No CHG TKT</v>
      </c>
      <c r="R370" s="6" t="b">
        <f>ISBLANK(#REF!)</f>
        <v>0</v>
      </c>
      <c r="S370" s="6" t="b">
        <f t="shared" si="40"/>
        <v>0</v>
      </c>
    </row>
    <row r="371" spans="1:19" ht="14.45" customHeight="1" x14ac:dyDescent="0.25">
      <c r="A371" t="s">
        <v>662</v>
      </c>
      <c r="B371" s="18" t="s">
        <v>1107</v>
      </c>
      <c r="C371" s="18" t="s">
        <v>1592</v>
      </c>
      <c r="D371" s="29">
        <v>44177.077199074076</v>
      </c>
      <c r="E371" s="96">
        <f t="shared" si="41"/>
        <v>44177</v>
      </c>
      <c r="F371" s="18" t="s">
        <v>2086</v>
      </c>
      <c r="G371" s="90" t="s">
        <v>2132</v>
      </c>
      <c r="H371" s="18" t="s">
        <v>1634</v>
      </c>
      <c r="I371" s="18" t="s">
        <v>2691</v>
      </c>
      <c r="J371" s="18" t="s">
        <v>2570</v>
      </c>
      <c r="K371" s="6" t="str">
        <f t="shared" si="35"/>
        <v>No</v>
      </c>
      <c r="L371" s="6" t="str">
        <f t="shared" si="36"/>
        <v>Yes</v>
      </c>
      <c r="M371" s="6" t="str">
        <f t="shared" si="37"/>
        <v>Yes</v>
      </c>
      <c r="N371" s="6" t="str">
        <f t="shared" si="38"/>
        <v>Yes</v>
      </c>
      <c r="O371" s="23" t="str">
        <f t="shared" si="39"/>
        <v>habitasse</v>
      </c>
      <c r="P371" s="6" t="b">
        <f>COUNTIF('Seat deployment CHG TKTs'!$B371:$B3440,I371)&gt;0</f>
        <v>0</v>
      </c>
      <c r="Q371" s="6" t="str">
        <f>IFERROR(INDEX('Seat deployment CHG TKTs'!$A$2:$A$3440,MATCH(I371,'Seat deployment CHG TKTs'!$B$2:$B$3440,0)),"No CHG TKT")</f>
        <v>No CHG TKT</v>
      </c>
      <c r="R371" s="6" t="b">
        <f>ISBLANK(#REF!)</f>
        <v>0</v>
      </c>
      <c r="S371" s="6" t="b">
        <f t="shared" si="40"/>
        <v>0</v>
      </c>
    </row>
    <row r="372" spans="1:19" ht="14.45" customHeight="1" x14ac:dyDescent="0.25">
      <c r="A372" t="s">
        <v>542</v>
      </c>
      <c r="B372" s="18" t="s">
        <v>1004</v>
      </c>
      <c r="C372" s="18" t="s">
        <v>1477</v>
      </c>
      <c r="D372" s="29">
        <v>44177.766226851854</v>
      </c>
      <c r="E372" s="96">
        <f t="shared" si="41"/>
        <v>44177</v>
      </c>
      <c r="F372" s="18" t="s">
        <v>1967</v>
      </c>
      <c r="G372" s="90" t="s">
        <v>2132</v>
      </c>
      <c r="H372" s="18" t="s">
        <v>2417</v>
      </c>
      <c r="I372" s="18" t="s">
        <v>2932</v>
      </c>
      <c r="J372" s="18" t="s">
        <v>2568</v>
      </c>
      <c r="K372" s="6" t="str">
        <f t="shared" si="35"/>
        <v>No</v>
      </c>
      <c r="L372" s="6" t="str">
        <f t="shared" si="36"/>
        <v>Yes</v>
      </c>
      <c r="M372" s="6" t="str">
        <f t="shared" si="37"/>
        <v>Yes</v>
      </c>
      <c r="N372" s="6" t="str">
        <f t="shared" si="38"/>
        <v>Yes</v>
      </c>
      <c r="O372" s="23" t="str">
        <f t="shared" si="39"/>
        <v>habitasse</v>
      </c>
      <c r="P372" s="6" t="b">
        <f>COUNTIF('Seat deployment CHG TKTs'!$B372:$B3440,I372)&gt;0</f>
        <v>0</v>
      </c>
      <c r="Q372" s="6" t="str">
        <f>IFERROR(INDEX('Seat deployment CHG TKTs'!$A$2:$A$3440,MATCH(I372,'Seat deployment CHG TKTs'!$B$2:$B$3440,0)),"No CHG TKT")</f>
        <v>No CHG TKT</v>
      </c>
      <c r="R372" s="6" t="b">
        <f>ISBLANK(#REF!)</f>
        <v>0</v>
      </c>
      <c r="S372" s="6" t="b">
        <f t="shared" si="40"/>
        <v>0</v>
      </c>
    </row>
    <row r="373" spans="1:19" ht="14.45" customHeight="1" x14ac:dyDescent="0.25">
      <c r="A373" t="s">
        <v>616</v>
      </c>
      <c r="B373" s="18" t="s">
        <v>1023</v>
      </c>
      <c r="C373" s="18" t="s">
        <v>1547</v>
      </c>
      <c r="D373" s="29">
        <v>44177.820231481484</v>
      </c>
      <c r="E373" s="96">
        <f t="shared" si="41"/>
        <v>44177</v>
      </c>
      <c r="F373" s="18" t="s">
        <v>2040</v>
      </c>
      <c r="G373" s="90" t="s">
        <v>2132</v>
      </c>
      <c r="H373" s="18" t="s">
        <v>2479</v>
      </c>
      <c r="I373" s="18" t="s">
        <v>2593</v>
      </c>
      <c r="J373" s="18" t="s">
        <v>2570</v>
      </c>
      <c r="K373" s="6" t="str">
        <f t="shared" si="35"/>
        <v>No</v>
      </c>
      <c r="L373" s="6" t="str">
        <f t="shared" si="36"/>
        <v>Yes</v>
      </c>
      <c r="M373" s="6" t="str">
        <f t="shared" si="37"/>
        <v>Yes</v>
      </c>
      <c r="N373" s="6" t="str">
        <f t="shared" si="38"/>
        <v>Yes</v>
      </c>
      <c r="O373" s="23" t="str">
        <f t="shared" si="39"/>
        <v>congue</v>
      </c>
      <c r="P373" s="6" t="b">
        <f>COUNTIF('Seat deployment CHG TKTs'!$B373:$B3440,I373)&gt;0</f>
        <v>1</v>
      </c>
      <c r="Q373" s="6" t="str">
        <f>IFERROR(INDEX('Seat deployment CHG TKTs'!$A$2:$A$3440,MATCH(I373,'Seat deployment CHG TKTs'!$B$2:$B$3440,0)),"No CHG TKT")</f>
        <v>CHG0006816</v>
      </c>
      <c r="R373" s="6" t="b">
        <f>ISBLANK(#REF!)</f>
        <v>0</v>
      </c>
      <c r="S373" s="6" t="b">
        <f t="shared" si="40"/>
        <v>0</v>
      </c>
    </row>
    <row r="374" spans="1:19" ht="14.45" customHeight="1" x14ac:dyDescent="0.25">
      <c r="A374" t="s">
        <v>405</v>
      </c>
      <c r="B374" s="18" t="s">
        <v>882</v>
      </c>
      <c r="C374" s="18" t="s">
        <v>1341</v>
      </c>
      <c r="D374" s="29">
        <v>44180.360810185186</v>
      </c>
      <c r="E374" s="96">
        <f t="shared" si="41"/>
        <v>44180</v>
      </c>
      <c r="F374" s="18" t="s">
        <v>1829</v>
      </c>
      <c r="G374" s="90" t="s">
        <v>5</v>
      </c>
      <c r="H374" s="18" t="s">
        <v>2296</v>
      </c>
      <c r="I374" s="18" t="s">
        <v>2659</v>
      </c>
      <c r="J374" s="18" t="s">
        <v>2567</v>
      </c>
      <c r="K374" s="6" t="str">
        <f t="shared" si="35"/>
        <v>No</v>
      </c>
      <c r="L374" s="6" t="str">
        <f t="shared" si="36"/>
        <v>No</v>
      </c>
      <c r="M374" s="6" t="str">
        <f t="shared" si="37"/>
        <v>No</v>
      </c>
      <c r="N374" s="6" t="str">
        <f t="shared" si="38"/>
        <v>No</v>
      </c>
      <c r="O374" s="23" t="str">
        <f t="shared" si="39"/>
        <v>congue</v>
      </c>
      <c r="P374" s="6" t="b">
        <f>COUNTIF('Seat deployment CHG TKTs'!$B374:$B3440,I374)&gt;0</f>
        <v>0</v>
      </c>
      <c r="Q374" s="6" t="str">
        <f>IFERROR(INDEX('Seat deployment CHG TKTs'!$A$2:$A$3440,MATCH(I374,'Seat deployment CHG TKTs'!$B$2:$B$3440,0)),"No CHG TKT")</f>
        <v>No CHG TKT</v>
      </c>
      <c r="R374" s="6" t="b">
        <f>ISBLANK(#REF!)</f>
        <v>0</v>
      </c>
      <c r="S374" s="6" t="b">
        <f t="shared" si="40"/>
        <v>0</v>
      </c>
    </row>
    <row r="375" spans="1:19" ht="14.45" customHeight="1" x14ac:dyDescent="0.25">
      <c r="A375" t="s">
        <v>482</v>
      </c>
      <c r="B375" s="18" t="s">
        <v>709</v>
      </c>
      <c r="C375" s="18" t="s">
        <v>1418</v>
      </c>
      <c r="D375" s="29">
        <v>44180.623680555553</v>
      </c>
      <c r="E375" s="96">
        <f t="shared" si="41"/>
        <v>44180</v>
      </c>
      <c r="F375" s="18" t="s">
        <v>1907</v>
      </c>
      <c r="G375" s="90" t="s">
        <v>2131</v>
      </c>
      <c r="H375" s="18" t="s">
        <v>1634</v>
      </c>
      <c r="I375" s="18" t="s">
        <v>2577</v>
      </c>
      <c r="J375" s="18" t="s">
        <v>2568</v>
      </c>
      <c r="K375" s="6" t="str">
        <f t="shared" si="35"/>
        <v>No</v>
      </c>
      <c r="L375" s="6" t="str">
        <f t="shared" si="36"/>
        <v>Yes</v>
      </c>
      <c r="M375" s="6" t="str">
        <f t="shared" si="37"/>
        <v>Yes</v>
      </c>
      <c r="N375" s="6" t="str">
        <f t="shared" si="38"/>
        <v>Yes</v>
      </c>
      <c r="O375" s="23" t="str">
        <f t="shared" si="39"/>
        <v>habitasse</v>
      </c>
      <c r="P375" s="6" t="b">
        <f>COUNTIF('Seat deployment CHG TKTs'!$B375:$B3440,I375)&gt;0</f>
        <v>0</v>
      </c>
      <c r="Q375" s="6" t="str">
        <f>IFERROR(INDEX('Seat deployment CHG TKTs'!$A$2:$A$3440,MATCH(I375,'Seat deployment CHG TKTs'!$B$2:$B$3440,0)),"No CHG TKT")</f>
        <v>CHG0006221</v>
      </c>
      <c r="R375" s="6" t="b">
        <f>ISBLANK(#REF!)</f>
        <v>0</v>
      </c>
      <c r="S375" s="6" t="b">
        <f t="shared" si="40"/>
        <v>0</v>
      </c>
    </row>
    <row r="376" spans="1:19" ht="14.45" customHeight="1" x14ac:dyDescent="0.25">
      <c r="A376" t="s">
        <v>440</v>
      </c>
      <c r="B376" s="18" t="s">
        <v>917</v>
      </c>
      <c r="C376" s="18" t="s">
        <v>1377</v>
      </c>
      <c r="D376" s="29">
        <v>44181.874444444446</v>
      </c>
      <c r="E376" s="96">
        <f t="shared" si="41"/>
        <v>44181</v>
      </c>
      <c r="F376" s="18" t="s">
        <v>1865</v>
      </c>
      <c r="G376" s="90" t="s">
        <v>5</v>
      </c>
      <c r="H376" s="18" t="s">
        <v>1634</v>
      </c>
      <c r="I376" s="18" t="s">
        <v>2870</v>
      </c>
      <c r="J376" s="18" t="s">
        <v>2567</v>
      </c>
      <c r="K376" s="6" t="str">
        <f t="shared" si="35"/>
        <v>No</v>
      </c>
      <c r="L376" s="6" t="str">
        <f t="shared" si="36"/>
        <v>Yes</v>
      </c>
      <c r="M376" s="6" t="str">
        <f t="shared" si="37"/>
        <v>Yes</v>
      </c>
      <c r="N376" s="6" t="str">
        <f t="shared" si="38"/>
        <v>No</v>
      </c>
      <c r="O376" s="23" t="str">
        <f t="shared" si="39"/>
        <v>habitasse</v>
      </c>
      <c r="P376" s="6" t="b">
        <f>COUNTIF('Seat deployment CHG TKTs'!$B376:$B3440,I376)&gt;0</f>
        <v>0</v>
      </c>
      <c r="Q376" s="6" t="str">
        <f>IFERROR(INDEX('Seat deployment CHG TKTs'!$A$2:$A$3440,MATCH(I376,'Seat deployment CHG TKTs'!$B$2:$B$3440,0)),"No CHG TKT")</f>
        <v>No CHG TKT</v>
      </c>
      <c r="R376" s="6" t="b">
        <f>ISBLANK(#REF!)</f>
        <v>0</v>
      </c>
      <c r="S376" s="6" t="b">
        <f t="shared" si="40"/>
        <v>0</v>
      </c>
    </row>
    <row r="377" spans="1:19" ht="14.45" customHeight="1" x14ac:dyDescent="0.25">
      <c r="A377" t="s">
        <v>485</v>
      </c>
      <c r="B377" s="18" t="s">
        <v>953</v>
      </c>
      <c r="C377" s="18" t="s">
        <v>1421</v>
      </c>
      <c r="D377" s="29">
        <v>44182.508159722223</v>
      </c>
      <c r="E377" s="96">
        <f t="shared" si="41"/>
        <v>44182</v>
      </c>
      <c r="F377" s="18" t="s">
        <v>1910</v>
      </c>
      <c r="G377" s="90" t="s">
        <v>2131</v>
      </c>
      <c r="H377" s="18" t="s">
        <v>2365</v>
      </c>
      <c r="I377" s="18" t="s">
        <v>3022</v>
      </c>
      <c r="J377" s="18" t="s">
        <v>2568</v>
      </c>
      <c r="K377" s="6" t="str">
        <f t="shared" si="35"/>
        <v>Yes</v>
      </c>
      <c r="L377" s="6" t="str">
        <f t="shared" si="36"/>
        <v>Yes</v>
      </c>
      <c r="M377" s="6" t="str">
        <f t="shared" si="37"/>
        <v>Yes</v>
      </c>
      <c r="N377" s="6" t="str">
        <f t="shared" si="38"/>
        <v>Yes</v>
      </c>
      <c r="O377" s="23" t="str">
        <f t="shared" si="39"/>
        <v>habitasse</v>
      </c>
      <c r="P377" s="6" t="b">
        <f>COUNTIF('Seat deployment CHG TKTs'!$B377:$B3440,I377)&gt;0</f>
        <v>0</v>
      </c>
      <c r="Q377" s="6" t="str">
        <f>IFERROR(INDEX('Seat deployment CHG TKTs'!$A$2:$A$3440,MATCH(I377,'Seat deployment CHG TKTs'!$B$2:$B$3440,0)),"No CHG TKT")</f>
        <v>No CHG TKT</v>
      </c>
      <c r="R377" s="6" t="b">
        <f>ISBLANK(#REF!)</f>
        <v>0</v>
      </c>
      <c r="S377" s="6" t="b">
        <f t="shared" si="40"/>
        <v>0</v>
      </c>
    </row>
    <row r="378" spans="1:19" ht="14.45" customHeight="1" x14ac:dyDescent="0.25">
      <c r="A378" t="s">
        <v>586</v>
      </c>
      <c r="B378" s="18" t="s">
        <v>1042</v>
      </c>
      <c r="C378" s="18" t="s">
        <v>1521</v>
      </c>
      <c r="D378" s="29">
        <v>44182.654988425929</v>
      </c>
      <c r="E378" s="96">
        <f t="shared" si="41"/>
        <v>44182</v>
      </c>
      <c r="F378" s="18" t="s">
        <v>2010</v>
      </c>
      <c r="G378" s="90" t="s">
        <v>2132</v>
      </c>
      <c r="H378" s="18" t="s">
        <v>1634</v>
      </c>
      <c r="I378" s="18" t="s">
        <v>2994</v>
      </c>
      <c r="J378" s="18" t="s">
        <v>2569</v>
      </c>
      <c r="K378" s="6" t="str">
        <f t="shared" si="35"/>
        <v>No</v>
      </c>
      <c r="L378" s="6" t="str">
        <f t="shared" si="36"/>
        <v>Yes</v>
      </c>
      <c r="M378" s="6" t="str">
        <f t="shared" si="37"/>
        <v>Yes</v>
      </c>
      <c r="N378" s="6" t="str">
        <f t="shared" si="38"/>
        <v>Yes</v>
      </c>
      <c r="O378" s="23" t="str">
        <f t="shared" si="39"/>
        <v>habitasse</v>
      </c>
      <c r="P378" s="6" t="b">
        <f>COUNTIF('Seat deployment CHG TKTs'!$B378:$B3440,I378)&gt;0</f>
        <v>0</v>
      </c>
      <c r="Q378" s="6" t="str">
        <f>IFERROR(INDEX('Seat deployment CHG TKTs'!$A$2:$A$3440,MATCH(I378,'Seat deployment CHG TKTs'!$B$2:$B$3440,0)),"No CHG TKT")</f>
        <v>No CHG TKT</v>
      </c>
      <c r="R378" s="6" t="b">
        <f>ISBLANK(#REF!)</f>
        <v>0</v>
      </c>
      <c r="S378" s="6" t="b">
        <f t="shared" si="40"/>
        <v>0</v>
      </c>
    </row>
    <row r="379" spans="1:19" ht="14.45" customHeight="1" x14ac:dyDescent="0.25">
      <c r="A379" t="s">
        <v>673</v>
      </c>
      <c r="B379" s="18" t="s">
        <v>1117</v>
      </c>
      <c r="C379" s="18" t="s">
        <v>1602</v>
      </c>
      <c r="D379" s="29">
        <v>44184.374745370369</v>
      </c>
      <c r="E379" s="96">
        <f t="shared" si="41"/>
        <v>44184</v>
      </c>
      <c r="F379" s="18" t="s">
        <v>2097</v>
      </c>
      <c r="G379" s="90" t="s">
        <v>2132</v>
      </c>
      <c r="H379" s="18" t="s">
        <v>2532</v>
      </c>
      <c r="I379" s="18" t="s">
        <v>2674</v>
      </c>
      <c r="J379" s="18" t="s">
        <v>2571</v>
      </c>
      <c r="K379" s="6" t="str">
        <f t="shared" si="35"/>
        <v>No</v>
      </c>
      <c r="L379" s="6" t="str">
        <f t="shared" si="36"/>
        <v>Yes</v>
      </c>
      <c r="M379" s="6" t="str">
        <f t="shared" si="37"/>
        <v>Yes</v>
      </c>
      <c r="N379" s="6" t="str">
        <f t="shared" si="38"/>
        <v>Yes</v>
      </c>
      <c r="O379" s="23" t="str">
        <f t="shared" si="39"/>
        <v>habitasse</v>
      </c>
      <c r="P379" s="6" t="b">
        <f>COUNTIF('Seat deployment CHG TKTs'!$B379:$B3440,I379)&gt;0</f>
        <v>0</v>
      </c>
      <c r="Q379" s="6" t="str">
        <f>IFERROR(INDEX('Seat deployment CHG TKTs'!$A$2:$A$3440,MATCH(I379,'Seat deployment CHG TKTs'!$B$2:$B$3440,0)),"No CHG TKT")</f>
        <v>No CHG TKT</v>
      </c>
      <c r="R379" s="6" t="b">
        <f>ISBLANK(#REF!)</f>
        <v>0</v>
      </c>
      <c r="S379" s="6" t="b">
        <f t="shared" si="40"/>
        <v>0</v>
      </c>
    </row>
    <row r="380" spans="1:19" ht="14.45" customHeight="1" x14ac:dyDescent="0.25">
      <c r="A380" t="s">
        <v>323</v>
      </c>
      <c r="B380" s="18" t="s">
        <v>806</v>
      </c>
      <c r="C380" s="18" t="s">
        <v>1258</v>
      </c>
      <c r="D380" s="29">
        <v>44186.834224537037</v>
      </c>
      <c r="E380" s="96">
        <f t="shared" si="41"/>
        <v>44186</v>
      </c>
      <c r="F380" s="18" t="s">
        <v>1746</v>
      </c>
      <c r="G380" s="7" t="s">
        <v>4</v>
      </c>
      <c r="H380" s="18" t="s">
        <v>1634</v>
      </c>
      <c r="I380" s="18" t="s">
        <v>2771</v>
      </c>
      <c r="J380" s="18" t="s">
        <v>2566</v>
      </c>
      <c r="K380" s="6" t="str">
        <f t="shared" si="35"/>
        <v>No</v>
      </c>
      <c r="L380" s="6" t="str">
        <f t="shared" si="36"/>
        <v>No</v>
      </c>
      <c r="M380" s="6" t="str">
        <f t="shared" si="37"/>
        <v>No</v>
      </c>
      <c r="N380" s="6" t="str">
        <f t="shared" si="38"/>
        <v>No</v>
      </c>
      <c r="O380" s="23" t="str">
        <f t="shared" si="39"/>
        <v>ultrices</v>
      </c>
      <c r="P380" s="6" t="b">
        <f>COUNTIF('Seat deployment CHG TKTs'!$B380:$B3440,I380)&gt;0</f>
        <v>0</v>
      </c>
      <c r="Q380" s="6" t="str">
        <f>IFERROR(INDEX('Seat deployment CHG TKTs'!$A$2:$A$3440,MATCH(I380,'Seat deployment CHG TKTs'!$B$2:$B$3440,0)),"No CHG TKT")</f>
        <v>No CHG TKT</v>
      </c>
      <c r="R380" s="6" t="b">
        <f>ISBLANK(#REF!)</f>
        <v>0</v>
      </c>
      <c r="S380" s="6" t="b">
        <f t="shared" si="40"/>
        <v>0</v>
      </c>
    </row>
    <row r="381" spans="1:19" ht="14.45" customHeight="1" x14ac:dyDescent="0.25">
      <c r="A381" t="s">
        <v>374</v>
      </c>
      <c r="B381" s="18" t="s">
        <v>851</v>
      </c>
      <c r="C381" s="18" t="s">
        <v>1310</v>
      </c>
      <c r="D381" s="29">
        <v>44187.673125000001</v>
      </c>
      <c r="E381" s="96">
        <f t="shared" si="41"/>
        <v>44187</v>
      </c>
      <c r="F381" s="18" t="s">
        <v>1798</v>
      </c>
      <c r="G381" s="90" t="s">
        <v>5</v>
      </c>
      <c r="H381" s="18" t="s">
        <v>2274</v>
      </c>
      <c r="I381" s="18" t="s">
        <v>2883</v>
      </c>
      <c r="J381" s="18" t="s">
        <v>2566</v>
      </c>
      <c r="K381" s="6" t="str">
        <f t="shared" si="35"/>
        <v>No</v>
      </c>
      <c r="L381" s="6" t="str">
        <f t="shared" si="36"/>
        <v>Yes</v>
      </c>
      <c r="M381" s="6" t="str">
        <f t="shared" si="37"/>
        <v>Yes</v>
      </c>
      <c r="N381" s="6" t="str">
        <f t="shared" si="38"/>
        <v>Yes</v>
      </c>
      <c r="O381" s="23" t="str">
        <f t="shared" si="39"/>
        <v>habitasse</v>
      </c>
      <c r="P381" s="6" t="b">
        <f>COUNTIF('Seat deployment CHG TKTs'!$B381:$B3440,I381)&gt;0</f>
        <v>0</v>
      </c>
      <c r="Q381" s="6" t="str">
        <f>IFERROR(INDEX('Seat deployment CHG TKTs'!$A$2:$A$3440,MATCH(I381,'Seat deployment CHG TKTs'!$B$2:$B$3440,0)),"No CHG TKT")</f>
        <v>No CHG TKT</v>
      </c>
      <c r="R381" s="6" t="b">
        <f>ISBLANK(#REF!)</f>
        <v>0</v>
      </c>
      <c r="S381" s="6" t="b">
        <f t="shared" si="40"/>
        <v>0</v>
      </c>
    </row>
    <row r="382" spans="1:19" ht="14.45" customHeight="1" x14ac:dyDescent="0.25">
      <c r="A382" t="s">
        <v>612</v>
      </c>
      <c r="B382" s="18" t="s">
        <v>1062</v>
      </c>
      <c r="C382" s="18" t="s">
        <v>1543</v>
      </c>
      <c r="D382" s="29">
        <v>44187.795011574075</v>
      </c>
      <c r="E382" s="96">
        <f t="shared" si="41"/>
        <v>44187</v>
      </c>
      <c r="F382" s="18" t="s">
        <v>2036</v>
      </c>
      <c r="G382" s="90" t="s">
        <v>2132</v>
      </c>
      <c r="H382" s="18" t="s">
        <v>2476</v>
      </c>
      <c r="I382" s="18" t="s">
        <v>2598</v>
      </c>
      <c r="J382" s="18" t="s">
        <v>2570</v>
      </c>
      <c r="K382" s="6" t="str">
        <f t="shared" si="35"/>
        <v>No</v>
      </c>
      <c r="L382" s="6" t="str">
        <f t="shared" si="36"/>
        <v>Yes</v>
      </c>
      <c r="M382" s="6" t="str">
        <f t="shared" si="37"/>
        <v>Yes</v>
      </c>
      <c r="N382" s="6" t="str">
        <f t="shared" si="38"/>
        <v>Yes</v>
      </c>
      <c r="O382" s="23" t="str">
        <f t="shared" si="39"/>
        <v>habitasse</v>
      </c>
      <c r="P382" s="6" t="b">
        <f>COUNTIF('Seat deployment CHG TKTs'!$B382:$B3440,I382)&gt;0</f>
        <v>1</v>
      </c>
      <c r="Q382" s="6" t="str">
        <f>IFERROR(INDEX('Seat deployment CHG TKTs'!$A$2:$A$3440,MATCH(I382,'Seat deployment CHG TKTs'!$B$2:$B$3440,0)),"No CHG TKT")</f>
        <v>CHG0004576</v>
      </c>
      <c r="R382" s="6" t="b">
        <f>ISBLANK(#REF!)</f>
        <v>0</v>
      </c>
      <c r="S382" s="6" t="b">
        <f t="shared" si="40"/>
        <v>0</v>
      </c>
    </row>
    <row r="383" spans="1:19" ht="14.45" customHeight="1" x14ac:dyDescent="0.25">
      <c r="A383" t="s">
        <v>313</v>
      </c>
      <c r="B383" s="18" t="s">
        <v>797</v>
      </c>
      <c r="C383" s="18" t="s">
        <v>1248</v>
      </c>
      <c r="D383" s="29">
        <v>44187.871354166666</v>
      </c>
      <c r="E383" s="96">
        <f t="shared" si="41"/>
        <v>44187</v>
      </c>
      <c r="F383" s="18" t="s">
        <v>1736</v>
      </c>
      <c r="G383" s="7" t="s">
        <v>4</v>
      </c>
      <c r="H383" s="18" t="s">
        <v>2221</v>
      </c>
      <c r="I383" s="18" t="s">
        <v>2876</v>
      </c>
      <c r="J383" s="18" t="s">
        <v>2566</v>
      </c>
      <c r="K383" s="6" t="str">
        <f t="shared" si="35"/>
        <v>No</v>
      </c>
      <c r="L383" s="6" t="str">
        <f t="shared" si="36"/>
        <v>Yes</v>
      </c>
      <c r="M383" s="6" t="str">
        <f t="shared" si="37"/>
        <v>Yes</v>
      </c>
      <c r="N383" s="6" t="str">
        <f t="shared" si="38"/>
        <v>Yes</v>
      </c>
      <c r="O383" s="23" t="str">
        <f t="shared" si="39"/>
        <v>habitasse</v>
      </c>
      <c r="P383" s="6" t="b">
        <f>COUNTIF('Seat deployment CHG TKTs'!$B383:$B3440,I383)&gt;0</f>
        <v>0</v>
      </c>
      <c r="Q383" s="6" t="str">
        <f>IFERROR(INDEX('Seat deployment CHG TKTs'!$A$2:$A$3440,MATCH(I383,'Seat deployment CHG TKTs'!$B$2:$B$3440,0)),"No CHG TKT")</f>
        <v>No CHG TKT</v>
      </c>
      <c r="R383" s="6" t="b">
        <f>ISBLANK(#REF!)</f>
        <v>0</v>
      </c>
      <c r="S383" s="6" t="b">
        <f t="shared" si="40"/>
        <v>0</v>
      </c>
    </row>
    <row r="384" spans="1:19" ht="14.45" customHeight="1" x14ac:dyDescent="0.25">
      <c r="A384" t="s">
        <v>498</v>
      </c>
      <c r="B384" s="18" t="s">
        <v>964</v>
      </c>
      <c r="C384" s="18" t="s">
        <v>1434</v>
      </c>
      <c r="D384" s="29">
        <v>44189.059513888889</v>
      </c>
      <c r="E384" s="96">
        <f t="shared" si="41"/>
        <v>44189</v>
      </c>
      <c r="F384" s="18" t="s">
        <v>1923</v>
      </c>
      <c r="G384" s="90" t="s">
        <v>2131</v>
      </c>
      <c r="H384" s="18" t="s">
        <v>2377</v>
      </c>
      <c r="I384" s="18" t="s">
        <v>2846</v>
      </c>
      <c r="J384" s="18" t="s">
        <v>2568</v>
      </c>
      <c r="K384" s="6" t="str">
        <f t="shared" si="35"/>
        <v>No</v>
      </c>
      <c r="L384" s="6" t="str">
        <f t="shared" si="36"/>
        <v>Yes</v>
      </c>
      <c r="M384" s="6" t="str">
        <f t="shared" si="37"/>
        <v>Yes</v>
      </c>
      <c r="N384" s="6" t="str">
        <f t="shared" si="38"/>
        <v>Yes</v>
      </c>
      <c r="O384" s="23" t="str">
        <f t="shared" si="39"/>
        <v>habitasse</v>
      </c>
      <c r="P384" s="6" t="b">
        <f>COUNTIF('Seat deployment CHG TKTs'!$B384:$B3440,I384)&gt;0</f>
        <v>0</v>
      </c>
      <c r="Q384" s="6" t="str">
        <f>IFERROR(INDEX('Seat deployment CHG TKTs'!$A$2:$A$3440,MATCH(I384,'Seat deployment CHG TKTs'!$B$2:$B$3440,0)),"No CHG TKT")</f>
        <v>No CHG TKT</v>
      </c>
      <c r="R384" s="6" t="b">
        <f>ISBLANK(#REF!)</f>
        <v>0</v>
      </c>
      <c r="S384" s="6" t="b">
        <f t="shared" si="40"/>
        <v>0</v>
      </c>
    </row>
    <row r="385" spans="1:19" ht="14.45" customHeight="1" x14ac:dyDescent="0.25">
      <c r="A385" t="s">
        <v>563</v>
      </c>
      <c r="B385" s="18" t="s">
        <v>1021</v>
      </c>
      <c r="C385" s="18" t="s">
        <v>1498</v>
      </c>
      <c r="D385" s="29">
        <v>44189.346504629626</v>
      </c>
      <c r="E385" s="96">
        <f t="shared" si="41"/>
        <v>44189</v>
      </c>
      <c r="F385" s="18" t="s">
        <v>1987</v>
      </c>
      <c r="G385" s="90" t="s">
        <v>2132</v>
      </c>
      <c r="H385" s="18" t="s">
        <v>1634</v>
      </c>
      <c r="I385" s="18" t="s">
        <v>2655</v>
      </c>
      <c r="J385" s="18" t="s">
        <v>2569</v>
      </c>
      <c r="K385" s="6" t="str">
        <f t="shared" si="35"/>
        <v>No</v>
      </c>
      <c r="L385" s="6" t="str">
        <f t="shared" si="36"/>
        <v>Yes</v>
      </c>
      <c r="M385" s="6" t="str">
        <f t="shared" si="37"/>
        <v>Yes</v>
      </c>
      <c r="N385" s="6" t="str">
        <f t="shared" si="38"/>
        <v>Yes</v>
      </c>
      <c r="O385" s="23" t="str">
        <f t="shared" si="39"/>
        <v>congue</v>
      </c>
      <c r="P385" s="6" t="b">
        <f>COUNTIF('Seat deployment CHG TKTs'!$B385:$B3440,I385)&gt;0</f>
        <v>0</v>
      </c>
      <c r="Q385" s="6" t="str">
        <f>IFERROR(INDEX('Seat deployment CHG TKTs'!$A$2:$A$3440,MATCH(I385,'Seat deployment CHG TKTs'!$B$2:$B$3440,0)),"No CHG TKT")</f>
        <v>No CHG TKT</v>
      </c>
      <c r="R385" s="6" t="b">
        <f>ISBLANK(#REF!)</f>
        <v>0</v>
      </c>
      <c r="S385" s="6" t="b">
        <f t="shared" si="40"/>
        <v>0</v>
      </c>
    </row>
    <row r="386" spans="1:19" ht="14.45" customHeight="1" x14ac:dyDescent="0.25">
      <c r="A386" t="s">
        <v>447</v>
      </c>
      <c r="B386" s="18" t="s">
        <v>924</v>
      </c>
      <c r="C386" s="18" t="s">
        <v>1384</v>
      </c>
      <c r="D386" s="29">
        <v>44189.434374999997</v>
      </c>
      <c r="E386" s="96">
        <f t="shared" si="41"/>
        <v>44189</v>
      </c>
      <c r="F386" s="18" t="s">
        <v>1872</v>
      </c>
      <c r="G386" s="90" t="s">
        <v>5</v>
      </c>
      <c r="H386" s="18" t="s">
        <v>2334</v>
      </c>
      <c r="I386" s="18" t="s">
        <v>2911</v>
      </c>
      <c r="J386" s="18" t="s">
        <v>2567</v>
      </c>
      <c r="K386" s="6" t="str">
        <f t="shared" ref="K386:K449" si="42">IFERROR(
IF(OR(
SUMPRODUCT(--ISNUMBER(SEARCH("sed sit",$C386)))&gt;0,
SUMPRODUCT(--ISNUMBER(SEARCH("nisl elit",$C386)))&gt;0,
SUMPRODUCT(--ISNUMBER(SEARCH("condimentum",$C386)))&gt;0),"Yes","No"),"")</f>
        <v>No</v>
      </c>
      <c r="L386" s="6" t="str">
        <f t="shared" ref="L386:L449" si="43">IFERROR(
IF(OR(
SUMPRODUCT(--ISNUMBER(SEARCH("sed sit",$F386)))&gt;0,
SUMPRODUCT(--ISNUMBER(SEARCH("nisl elit",$F386)))&gt;0,
SUMPRODUCT(--ISNUMBER(SEARCH("condimentum",$F386)))&gt;0),"Yes","No"),"")</f>
        <v>Yes</v>
      </c>
      <c r="M386" s="6" t="str">
        <f t="shared" ref="M386:M449" si="44">IFERROR(
IF(OR(K386=
"Yes",L386=
"Yes"),"Yes","No"),"")</f>
        <v>Yes</v>
      </c>
      <c r="N386" s="6" t="str">
        <f t="shared" ref="N386:N449" si="45">IFERROR(
IF(SUMPRODUCT(--ISNUMBER(SEARCH("augue",$F386))),"Yes","No"),"")</f>
        <v>Yes</v>
      </c>
      <c r="O386" s="23" t="str">
        <f t="shared" ref="O386:O449" si="46">IF(ISNUMBER(SEARCH("habitasse",$F386)),"habitasse",
IF(ISNUMBER(SEARCH("congue",$F386)),"congue",
IF(ISNUMBER(SEARCH("pede",$F386,)),"pede",
IF(ISNUMBER(SEARCH("feugiat",$F386)),"feugiat",
IF(ISNUMBER(SEARCH("tempus",$F386)),"tempus",
IF(ISNUMBER(SEARCH("magnis",$F386)),"magnis",
IF(ISNUMBER(SEARCH("pellentesque",$F386)),"pellentesque",
IF(ISNUMBER(SEARCH("ultrices",$F386)),"ultrices",
"None"))))))))</f>
        <v>habitasse</v>
      </c>
      <c r="P386" s="6" t="b">
        <f>COUNTIF('Seat deployment CHG TKTs'!$B386:$B3440,I386)&gt;0</f>
        <v>0</v>
      </c>
      <c r="Q386" s="6" t="str">
        <f>IFERROR(INDEX('Seat deployment CHG TKTs'!$A$2:$A$3440,MATCH(I386,'Seat deployment CHG TKTs'!$B$2:$B$3440,0)),"No CHG TKT")</f>
        <v>No CHG TKT</v>
      </c>
      <c r="R386" s="6" t="b">
        <f>ISBLANK(#REF!)</f>
        <v>0</v>
      </c>
      <c r="S386" s="6" t="b">
        <f t="shared" ref="S386:S450" si="47">ISBLANK(A386)</f>
        <v>0</v>
      </c>
    </row>
    <row r="387" spans="1:19" ht="14.45" customHeight="1" x14ac:dyDescent="0.25">
      <c r="A387" t="s">
        <v>569</v>
      </c>
      <c r="B387" s="18" t="s">
        <v>1026</v>
      </c>
      <c r="C387" s="18" t="s">
        <v>1504</v>
      </c>
      <c r="D387" s="29">
        <v>44190.876319444447</v>
      </c>
      <c r="E387" s="96">
        <f t="shared" ref="E387:E450" si="48">DATE(YEAR(D387),MONTH(D387),DAY(D387))</f>
        <v>44190</v>
      </c>
      <c r="F387" s="18" t="s">
        <v>1993</v>
      </c>
      <c r="G387" s="90" t="s">
        <v>2132</v>
      </c>
      <c r="H387" s="18" t="s">
        <v>2437</v>
      </c>
      <c r="I387" s="18" t="s">
        <v>2726</v>
      </c>
      <c r="J387" s="18" t="s">
        <v>2569</v>
      </c>
      <c r="K387" s="6" t="str">
        <f t="shared" si="42"/>
        <v>No</v>
      </c>
      <c r="L387" s="6" t="str">
        <f t="shared" si="43"/>
        <v>Yes</v>
      </c>
      <c r="M387" s="6" t="str">
        <f t="shared" si="44"/>
        <v>Yes</v>
      </c>
      <c r="N387" s="6" t="str">
        <f t="shared" si="45"/>
        <v>Yes</v>
      </c>
      <c r="O387" s="23" t="str">
        <f t="shared" si="46"/>
        <v>habitasse</v>
      </c>
      <c r="P387" s="6" t="b">
        <f>COUNTIF('Seat deployment CHG TKTs'!$B387:$B3440,I387)&gt;0</f>
        <v>0</v>
      </c>
      <c r="Q387" s="6" t="str">
        <f>IFERROR(INDEX('Seat deployment CHG TKTs'!$A$2:$A$3440,MATCH(I387,'Seat deployment CHG TKTs'!$B$2:$B$3440,0)),"No CHG TKT")</f>
        <v>No CHG TKT</v>
      </c>
      <c r="R387" s="6" t="b">
        <f>ISBLANK(#REF!)</f>
        <v>0</v>
      </c>
      <c r="S387" s="6" t="b">
        <f t="shared" si="47"/>
        <v>0</v>
      </c>
    </row>
    <row r="388" spans="1:19" ht="14.45" customHeight="1" x14ac:dyDescent="0.25">
      <c r="A388" t="s">
        <v>535</v>
      </c>
      <c r="B388" s="18" t="s">
        <v>998</v>
      </c>
      <c r="C388" s="18" t="s">
        <v>1470</v>
      </c>
      <c r="D388" s="29">
        <v>44191.741331018522</v>
      </c>
      <c r="E388" s="96">
        <f t="shared" si="48"/>
        <v>44191</v>
      </c>
      <c r="F388" s="18" t="s">
        <v>1960</v>
      </c>
      <c r="G388" s="90" t="s">
        <v>2132</v>
      </c>
      <c r="H388" s="18" t="s">
        <v>2410</v>
      </c>
      <c r="I388" s="18" t="s">
        <v>2895</v>
      </c>
      <c r="J388" s="18" t="s">
        <v>2568</v>
      </c>
      <c r="K388" s="6" t="str">
        <f t="shared" si="42"/>
        <v>No</v>
      </c>
      <c r="L388" s="6" t="str">
        <f t="shared" si="43"/>
        <v>Yes</v>
      </c>
      <c r="M388" s="6" t="str">
        <f t="shared" si="44"/>
        <v>Yes</v>
      </c>
      <c r="N388" s="6" t="str">
        <f t="shared" si="45"/>
        <v>Yes</v>
      </c>
      <c r="O388" s="23" t="str">
        <f t="shared" si="46"/>
        <v>congue</v>
      </c>
      <c r="P388" s="6" t="b">
        <f>COUNTIF('Seat deployment CHG TKTs'!$B388:$B3440,I388)&gt;0</f>
        <v>0</v>
      </c>
      <c r="Q388" s="6" t="str">
        <f>IFERROR(INDEX('Seat deployment CHG TKTs'!$A$2:$A$3440,MATCH(I388,'Seat deployment CHG TKTs'!$B$2:$B$3440,0)),"No CHG TKT")</f>
        <v>No CHG TKT</v>
      </c>
      <c r="R388" s="6" t="b">
        <f>ISBLANK(#REF!)</f>
        <v>0</v>
      </c>
      <c r="S388" s="6" t="b">
        <f t="shared" si="47"/>
        <v>0</v>
      </c>
    </row>
    <row r="389" spans="1:19" ht="14.45" customHeight="1" x14ac:dyDescent="0.25">
      <c r="A389" t="s">
        <v>344</v>
      </c>
      <c r="B389" s="18" t="s">
        <v>824</v>
      </c>
      <c r="C389" s="18" t="s">
        <v>1279</v>
      </c>
      <c r="D389" s="29">
        <v>44192.654930555553</v>
      </c>
      <c r="E389" s="96">
        <f t="shared" si="48"/>
        <v>44192</v>
      </c>
      <c r="F389" s="18" t="s">
        <v>1767</v>
      </c>
      <c r="G389" s="7" t="s">
        <v>4</v>
      </c>
      <c r="H389" s="18" t="s">
        <v>1634</v>
      </c>
      <c r="I389" s="18" t="s">
        <v>2789</v>
      </c>
      <c r="J389" s="18" t="s">
        <v>2566</v>
      </c>
      <c r="K389" s="6" t="str">
        <f t="shared" si="42"/>
        <v>No</v>
      </c>
      <c r="L389" s="6" t="str">
        <f t="shared" si="43"/>
        <v>Yes</v>
      </c>
      <c r="M389" s="6" t="str">
        <f t="shared" si="44"/>
        <v>Yes</v>
      </c>
      <c r="N389" s="6" t="str">
        <f t="shared" si="45"/>
        <v>Yes</v>
      </c>
      <c r="O389" s="23" t="str">
        <f t="shared" si="46"/>
        <v>habitasse</v>
      </c>
      <c r="P389" s="6" t="b">
        <f>COUNTIF('Seat deployment CHG TKTs'!$B389:$B3440,I389)&gt;0</f>
        <v>0</v>
      </c>
      <c r="Q389" s="6" t="str">
        <f>IFERROR(INDEX('Seat deployment CHG TKTs'!$A$2:$A$3440,MATCH(I389,'Seat deployment CHG TKTs'!$B$2:$B$3440,0)),"No CHG TKT")</f>
        <v>No CHG TKT</v>
      </c>
      <c r="R389" s="6" t="b">
        <f>ISBLANK(#REF!)</f>
        <v>0</v>
      </c>
      <c r="S389" s="6" t="b">
        <f t="shared" si="47"/>
        <v>0</v>
      </c>
    </row>
    <row r="390" spans="1:19" ht="14.45" customHeight="1" x14ac:dyDescent="0.25">
      <c r="A390" t="s">
        <v>218</v>
      </c>
      <c r="B390" s="18" t="s">
        <v>712</v>
      </c>
      <c r="C390" s="18" t="s">
        <v>1153</v>
      </c>
      <c r="D390" s="29">
        <v>44193.188020833331</v>
      </c>
      <c r="E390" s="96">
        <f t="shared" si="48"/>
        <v>44193</v>
      </c>
      <c r="F390" s="18" t="s">
        <v>1641</v>
      </c>
      <c r="G390" s="7" t="s">
        <v>4</v>
      </c>
      <c r="H390" s="18" t="s">
        <v>2137</v>
      </c>
      <c r="I390" s="18" t="s">
        <v>2819</v>
      </c>
      <c r="J390" s="18" t="s">
        <v>2561</v>
      </c>
      <c r="K390" s="6" t="str">
        <f t="shared" si="42"/>
        <v>No</v>
      </c>
      <c r="L390" s="6" t="str">
        <f t="shared" si="43"/>
        <v>Yes</v>
      </c>
      <c r="M390" s="6" t="str">
        <f t="shared" si="44"/>
        <v>Yes</v>
      </c>
      <c r="N390" s="6" t="str">
        <f t="shared" si="45"/>
        <v>Yes</v>
      </c>
      <c r="O390" s="23" t="str">
        <f t="shared" si="46"/>
        <v>habitasse</v>
      </c>
      <c r="P390" s="6" t="b">
        <f>COUNTIF('Seat deployment CHG TKTs'!$B390:$B3440,I390)&gt;0</f>
        <v>0</v>
      </c>
      <c r="Q390" s="6" t="str">
        <f>IFERROR(INDEX('Seat deployment CHG TKTs'!$A$2:$A$3440,MATCH(I390,'Seat deployment CHG TKTs'!$B$2:$B$3440,0)),"No CHG TKT")</f>
        <v>No CHG TKT</v>
      </c>
      <c r="R390" s="6" t="b">
        <f>ISBLANK(#REF!)</f>
        <v>0</v>
      </c>
      <c r="S390" s="6" t="b">
        <f t="shared" si="47"/>
        <v>0</v>
      </c>
    </row>
    <row r="391" spans="1:19" ht="14.45" customHeight="1" x14ac:dyDescent="0.25">
      <c r="A391" t="s">
        <v>538</v>
      </c>
      <c r="B391" s="18" t="s">
        <v>1000</v>
      </c>
      <c r="C391" s="18" t="s">
        <v>1473</v>
      </c>
      <c r="D391" s="29">
        <v>44193.452650462961</v>
      </c>
      <c r="E391" s="96">
        <f t="shared" si="48"/>
        <v>44193</v>
      </c>
      <c r="F391" s="18" t="s">
        <v>1963</v>
      </c>
      <c r="G391" s="90" t="s">
        <v>2132</v>
      </c>
      <c r="H391" s="18" t="s">
        <v>2413</v>
      </c>
      <c r="I391" s="18" t="s">
        <v>2712</v>
      </c>
      <c r="J391" s="18" t="s">
        <v>2568</v>
      </c>
      <c r="K391" s="6" t="str">
        <f t="shared" si="42"/>
        <v>No</v>
      </c>
      <c r="L391" s="6" t="str">
        <f t="shared" si="43"/>
        <v>Yes</v>
      </c>
      <c r="M391" s="6" t="str">
        <f t="shared" si="44"/>
        <v>Yes</v>
      </c>
      <c r="N391" s="6" t="str">
        <f t="shared" si="45"/>
        <v>No</v>
      </c>
      <c r="O391" s="23" t="str">
        <f t="shared" si="46"/>
        <v>congue</v>
      </c>
      <c r="P391" s="6" t="b">
        <f>COUNTIF('Seat deployment CHG TKTs'!$B391:$B3440,I391)&gt;0</f>
        <v>0</v>
      </c>
      <c r="Q391" s="6" t="str">
        <f>IFERROR(INDEX('Seat deployment CHG TKTs'!$A$2:$A$3440,MATCH(I391,'Seat deployment CHG TKTs'!$B$2:$B$3440,0)),"No CHG TKT")</f>
        <v>No CHG TKT</v>
      </c>
      <c r="R391" s="6" t="b">
        <f>ISBLANK(#REF!)</f>
        <v>0</v>
      </c>
      <c r="S391" s="6" t="b">
        <f t="shared" si="47"/>
        <v>0</v>
      </c>
    </row>
    <row r="392" spans="1:19" ht="14.45" customHeight="1" x14ac:dyDescent="0.25">
      <c r="A392" t="s">
        <v>362</v>
      </c>
      <c r="B392" s="18" t="s">
        <v>841</v>
      </c>
      <c r="C392" s="18" t="s">
        <v>1298</v>
      </c>
      <c r="D392" s="29">
        <v>44194.517002314817</v>
      </c>
      <c r="E392" s="96">
        <f t="shared" si="48"/>
        <v>44194</v>
      </c>
      <c r="F392" s="18" t="s">
        <v>1786</v>
      </c>
      <c r="G392" s="7" t="s">
        <v>4</v>
      </c>
      <c r="H392" s="18" t="s">
        <v>2264</v>
      </c>
      <c r="I392" s="18" t="s">
        <v>2816</v>
      </c>
      <c r="J392" s="18" t="s">
        <v>2566</v>
      </c>
      <c r="K392" s="6" t="str">
        <f t="shared" si="42"/>
        <v>No</v>
      </c>
      <c r="L392" s="6" t="str">
        <f t="shared" si="43"/>
        <v>Yes</v>
      </c>
      <c r="M392" s="6" t="str">
        <f t="shared" si="44"/>
        <v>Yes</v>
      </c>
      <c r="N392" s="6" t="str">
        <f t="shared" si="45"/>
        <v>Yes</v>
      </c>
      <c r="O392" s="23" t="str">
        <f t="shared" si="46"/>
        <v>habitasse</v>
      </c>
      <c r="P392" s="6" t="b">
        <f>COUNTIF('Seat deployment CHG TKTs'!$B392:$B3440,I392)&gt;0</f>
        <v>0</v>
      </c>
      <c r="Q392" s="6" t="str">
        <f>IFERROR(INDEX('Seat deployment CHG TKTs'!$A$2:$A$3440,MATCH(I392,'Seat deployment CHG TKTs'!$B$2:$B$3440,0)),"No CHG TKT")</f>
        <v>No CHG TKT</v>
      </c>
      <c r="R392" s="6" t="b">
        <f>ISBLANK(#REF!)</f>
        <v>0</v>
      </c>
      <c r="S392" s="6" t="b">
        <f t="shared" si="47"/>
        <v>0</v>
      </c>
    </row>
    <row r="393" spans="1:19" ht="14.45" customHeight="1" x14ac:dyDescent="0.25">
      <c r="A393" t="s">
        <v>266</v>
      </c>
      <c r="B393" s="18" t="s">
        <v>755</v>
      </c>
      <c r="C393" s="18" t="s">
        <v>1201</v>
      </c>
      <c r="D393" s="29">
        <v>44194.529016203705</v>
      </c>
      <c r="E393" s="96">
        <f t="shared" si="48"/>
        <v>44194</v>
      </c>
      <c r="F393" s="18" t="s">
        <v>1689</v>
      </c>
      <c r="G393" s="7" t="s">
        <v>4</v>
      </c>
      <c r="H393" s="18" t="s">
        <v>1634</v>
      </c>
      <c r="I393" s="18" t="s">
        <v>2627</v>
      </c>
      <c r="J393" s="18" t="s">
        <v>2564</v>
      </c>
      <c r="K393" s="6" t="str">
        <f t="shared" si="42"/>
        <v>No</v>
      </c>
      <c r="L393" s="6" t="str">
        <f t="shared" si="43"/>
        <v>Yes</v>
      </c>
      <c r="M393" s="6" t="str">
        <f t="shared" si="44"/>
        <v>Yes</v>
      </c>
      <c r="N393" s="6" t="str">
        <f t="shared" si="45"/>
        <v>Yes</v>
      </c>
      <c r="O393" s="23" t="str">
        <f t="shared" si="46"/>
        <v>tempus</v>
      </c>
      <c r="P393" s="6" t="b">
        <f>COUNTIF('Seat deployment CHG TKTs'!$B393:$B3440,I393)&gt;0</f>
        <v>0</v>
      </c>
      <c r="Q393" s="6" t="str">
        <f>IFERROR(INDEX('Seat deployment CHG TKTs'!$A$2:$A$3440,MATCH(I393,'Seat deployment CHG TKTs'!$B$2:$B$3440,0)),"No CHG TKT")</f>
        <v>No CHG TKT</v>
      </c>
      <c r="R393" s="6" t="b">
        <f>ISBLANK(#REF!)</f>
        <v>0</v>
      </c>
      <c r="S393" s="6" t="b">
        <f t="shared" si="47"/>
        <v>0</v>
      </c>
    </row>
    <row r="394" spans="1:19" ht="14.45" customHeight="1" x14ac:dyDescent="0.25">
      <c r="A394" t="s">
        <v>684</v>
      </c>
      <c r="B394" s="18" t="s">
        <v>863</v>
      </c>
      <c r="C394" s="18" t="s">
        <v>1612</v>
      </c>
      <c r="D394" s="29">
        <v>44194.655717592592</v>
      </c>
      <c r="E394" s="96">
        <f t="shared" si="48"/>
        <v>44194</v>
      </c>
      <c r="F394" s="18" t="s">
        <v>2108</v>
      </c>
      <c r="G394" s="90" t="s">
        <v>2132</v>
      </c>
      <c r="H394" s="18" t="s">
        <v>2540</v>
      </c>
      <c r="I394" s="18" t="s">
        <v>2584</v>
      </c>
      <c r="J394" s="18" t="s">
        <v>2571</v>
      </c>
      <c r="K394" s="6" t="str">
        <f t="shared" si="42"/>
        <v>No</v>
      </c>
      <c r="L394" s="6" t="str">
        <f t="shared" si="43"/>
        <v>Yes</v>
      </c>
      <c r="M394" s="6" t="str">
        <f t="shared" si="44"/>
        <v>Yes</v>
      </c>
      <c r="N394" s="6" t="str">
        <f t="shared" si="45"/>
        <v>Yes</v>
      </c>
      <c r="O394" s="23" t="str">
        <f t="shared" si="46"/>
        <v>ultrices</v>
      </c>
      <c r="P394" s="6" t="b">
        <f>COUNTIF('Seat deployment CHG TKTs'!$B394:$B3440,I394)&gt;0</f>
        <v>0</v>
      </c>
      <c r="Q394" s="6" t="str">
        <f>IFERROR(INDEX('Seat deployment CHG TKTs'!$A$2:$A$3440,MATCH(I394,'Seat deployment CHG TKTs'!$B$2:$B$3440,0)),"No CHG TKT")</f>
        <v>CHG000214</v>
      </c>
      <c r="R394" s="6" t="b">
        <f>ISBLANK(#REF!)</f>
        <v>0</v>
      </c>
      <c r="S394" s="6" t="b">
        <f t="shared" si="47"/>
        <v>0</v>
      </c>
    </row>
    <row r="395" spans="1:19" ht="14.45" customHeight="1" x14ac:dyDescent="0.25">
      <c r="A395" t="s">
        <v>648</v>
      </c>
      <c r="B395" s="18" t="s">
        <v>1094</v>
      </c>
      <c r="C395" s="18" t="s">
        <v>1578</v>
      </c>
      <c r="D395" s="29">
        <v>44196.742326388892</v>
      </c>
      <c r="E395" s="96">
        <f t="shared" si="48"/>
        <v>44196</v>
      </c>
      <c r="F395" s="18" t="s">
        <v>2072</v>
      </c>
      <c r="G395" s="90" t="s">
        <v>2132</v>
      </c>
      <c r="H395" s="18" t="s">
        <v>2509</v>
      </c>
      <c r="I395" s="18" t="s">
        <v>2822</v>
      </c>
      <c r="J395" s="18" t="s">
        <v>2570</v>
      </c>
      <c r="K395" s="6" t="str">
        <f t="shared" si="42"/>
        <v>No</v>
      </c>
      <c r="L395" s="6" t="str">
        <f t="shared" si="43"/>
        <v>Yes</v>
      </c>
      <c r="M395" s="6" t="str">
        <f t="shared" si="44"/>
        <v>Yes</v>
      </c>
      <c r="N395" s="6" t="str">
        <f t="shared" si="45"/>
        <v>Yes</v>
      </c>
      <c r="O395" s="23" t="str">
        <f t="shared" si="46"/>
        <v>habitasse</v>
      </c>
      <c r="P395" s="6" t="b">
        <f>COUNTIF('Seat deployment CHG TKTs'!$B395:$B3440,I395)&gt;0</f>
        <v>0</v>
      </c>
      <c r="Q395" s="6" t="str">
        <f>IFERROR(INDEX('Seat deployment CHG TKTs'!$A$2:$A$3440,MATCH(I395,'Seat deployment CHG TKTs'!$B$2:$B$3440,0)),"No CHG TKT")</f>
        <v>No CHG TKT</v>
      </c>
      <c r="R395" s="6" t="b">
        <f>ISBLANK(#REF!)</f>
        <v>0</v>
      </c>
      <c r="S395" s="6" t="b">
        <f t="shared" si="47"/>
        <v>0</v>
      </c>
    </row>
    <row r="396" spans="1:19" ht="14.45" customHeight="1" x14ac:dyDescent="0.25">
      <c r="A396" t="s">
        <v>283</v>
      </c>
      <c r="B396" s="18" t="s">
        <v>770</v>
      </c>
      <c r="C396" s="18" t="s">
        <v>1218</v>
      </c>
      <c r="D396" s="29">
        <v>44196.912858796299</v>
      </c>
      <c r="E396" s="96">
        <f t="shared" si="48"/>
        <v>44196</v>
      </c>
      <c r="F396" s="18" t="s">
        <v>1706</v>
      </c>
      <c r="G396" s="7" t="s">
        <v>4</v>
      </c>
      <c r="H396" s="18" t="s">
        <v>2194</v>
      </c>
      <c r="I396" s="18" t="s">
        <v>2615</v>
      </c>
      <c r="J396" s="18" t="s">
        <v>2564</v>
      </c>
      <c r="K396" s="6" t="str">
        <f t="shared" si="42"/>
        <v>No</v>
      </c>
      <c r="L396" s="6" t="str">
        <f t="shared" si="43"/>
        <v>No</v>
      </c>
      <c r="M396" s="6" t="str">
        <f t="shared" si="44"/>
        <v>No</v>
      </c>
      <c r="N396" s="6" t="str">
        <f t="shared" si="45"/>
        <v>No</v>
      </c>
      <c r="O396" s="23" t="str">
        <f t="shared" si="46"/>
        <v>congue</v>
      </c>
      <c r="P396" s="6" t="b">
        <f>COUNTIF('Seat deployment CHG TKTs'!$B396:$B3440,I396)&gt;0</f>
        <v>1</v>
      </c>
      <c r="Q396" s="6" t="str">
        <f>IFERROR(INDEX('Seat deployment CHG TKTs'!$A$2:$A$3440,MATCH(I396,'Seat deployment CHG TKTs'!$B$2:$B$3440,0)),"No CHG TKT")</f>
        <v>CHG0006593</v>
      </c>
      <c r="R396" s="6" t="b">
        <f>ISBLANK(#REF!)</f>
        <v>0</v>
      </c>
      <c r="S396" s="6" t="b">
        <f t="shared" si="47"/>
        <v>0</v>
      </c>
    </row>
    <row r="397" spans="1:19" ht="14.45" customHeight="1" x14ac:dyDescent="0.25">
      <c r="A397" t="s">
        <v>375</v>
      </c>
      <c r="B397" s="18" t="s">
        <v>852</v>
      </c>
      <c r="C397" s="18" t="s">
        <v>1311</v>
      </c>
      <c r="D397" s="29">
        <v>44196.994004629632</v>
      </c>
      <c r="E397" s="96">
        <f t="shared" si="48"/>
        <v>44196</v>
      </c>
      <c r="F397" s="18" t="s">
        <v>1799</v>
      </c>
      <c r="G397" s="90" t="s">
        <v>5</v>
      </c>
      <c r="H397" s="18" t="s">
        <v>2275</v>
      </c>
      <c r="I397" s="18" t="s">
        <v>3011</v>
      </c>
      <c r="J397" s="18" t="s">
        <v>2566</v>
      </c>
      <c r="K397" s="6" t="str">
        <f t="shared" si="42"/>
        <v>No</v>
      </c>
      <c r="L397" s="6" t="str">
        <f t="shared" si="43"/>
        <v>Yes</v>
      </c>
      <c r="M397" s="6" t="str">
        <f t="shared" si="44"/>
        <v>Yes</v>
      </c>
      <c r="N397" s="6" t="str">
        <f t="shared" si="45"/>
        <v>Yes</v>
      </c>
      <c r="O397" s="23" t="str">
        <f t="shared" si="46"/>
        <v>congue</v>
      </c>
      <c r="P397" s="6" t="b">
        <f>COUNTIF('Seat deployment CHG TKTs'!$B397:$B3440,I397)&gt;0</f>
        <v>0</v>
      </c>
      <c r="Q397" s="6" t="str">
        <f>IFERROR(INDEX('Seat deployment CHG TKTs'!$A$2:$A$3440,MATCH(I397,'Seat deployment CHG TKTs'!$B$2:$B$3440,0)),"No CHG TKT")</f>
        <v>No CHG TKT</v>
      </c>
      <c r="R397" s="6" t="b">
        <f>ISBLANK(#REF!)</f>
        <v>0</v>
      </c>
      <c r="S397" s="6" t="b">
        <f t="shared" si="47"/>
        <v>0</v>
      </c>
    </row>
    <row r="398" spans="1:19" ht="14.45" customHeight="1" x14ac:dyDescent="0.25">
      <c r="A398" t="s">
        <v>363</v>
      </c>
      <c r="B398" s="18" t="s">
        <v>842</v>
      </c>
      <c r="C398" s="18" t="s">
        <v>1299</v>
      </c>
      <c r="D398" s="29">
        <v>44197.533935185187</v>
      </c>
      <c r="E398" s="96">
        <f t="shared" si="48"/>
        <v>44197</v>
      </c>
      <c r="F398" s="18" t="s">
        <v>1787</v>
      </c>
      <c r="G398" s="7" t="s">
        <v>4</v>
      </c>
      <c r="H398" s="18" t="s">
        <v>2265</v>
      </c>
      <c r="I398" s="18" t="s">
        <v>2628</v>
      </c>
      <c r="J398" s="18" t="s">
        <v>2566</v>
      </c>
      <c r="K398" s="6" t="str">
        <f t="shared" si="42"/>
        <v>No</v>
      </c>
      <c r="L398" s="6" t="str">
        <f t="shared" si="43"/>
        <v>Yes</v>
      </c>
      <c r="M398" s="6" t="str">
        <f t="shared" si="44"/>
        <v>Yes</v>
      </c>
      <c r="N398" s="6" t="str">
        <f t="shared" si="45"/>
        <v>Yes</v>
      </c>
      <c r="O398" s="23" t="str">
        <f t="shared" si="46"/>
        <v>habitasse</v>
      </c>
      <c r="P398" s="6" t="b">
        <f>COUNTIF('Seat deployment CHG TKTs'!$B398:$B3440,I398)&gt;0</f>
        <v>0</v>
      </c>
      <c r="Q398" s="6" t="str">
        <f>IFERROR(INDEX('Seat deployment CHG TKTs'!$A$2:$A$3440,MATCH(I398,'Seat deployment CHG TKTs'!$B$2:$B$3440,0)),"No CHG TKT")</f>
        <v>No CHG TKT</v>
      </c>
      <c r="R398" s="6" t="b">
        <f>ISBLANK(#REF!)</f>
        <v>0</v>
      </c>
      <c r="S398" s="6" t="b">
        <f t="shared" si="47"/>
        <v>0</v>
      </c>
    </row>
    <row r="399" spans="1:19" ht="14.45" customHeight="1" x14ac:dyDescent="0.25">
      <c r="A399" t="s">
        <v>322</v>
      </c>
      <c r="B399" s="18" t="s">
        <v>805</v>
      </c>
      <c r="C399" s="18" t="s">
        <v>1257</v>
      </c>
      <c r="D399" s="29">
        <v>44198.33148148148</v>
      </c>
      <c r="E399" s="96">
        <f t="shared" si="48"/>
        <v>44198</v>
      </c>
      <c r="F399" s="18" t="s">
        <v>1745</v>
      </c>
      <c r="G399" s="7" t="s">
        <v>4</v>
      </c>
      <c r="H399" s="18" t="s">
        <v>2229</v>
      </c>
      <c r="I399" s="18" t="s">
        <v>2873</v>
      </c>
      <c r="J399" s="18" t="s">
        <v>2566</v>
      </c>
      <c r="K399" s="6" t="str">
        <f t="shared" si="42"/>
        <v>No</v>
      </c>
      <c r="L399" s="6" t="str">
        <f t="shared" si="43"/>
        <v>Yes</v>
      </c>
      <c r="M399" s="6" t="str">
        <f t="shared" si="44"/>
        <v>Yes</v>
      </c>
      <c r="N399" s="6" t="str">
        <f t="shared" si="45"/>
        <v>Yes</v>
      </c>
      <c r="O399" s="23" t="str">
        <f t="shared" si="46"/>
        <v>habitasse</v>
      </c>
      <c r="P399" s="6" t="b">
        <f>COUNTIF('Seat deployment CHG TKTs'!$B399:$B3440,I399)&gt;0</f>
        <v>0</v>
      </c>
      <c r="Q399" s="6" t="str">
        <f>IFERROR(INDEX('Seat deployment CHG TKTs'!$A$2:$A$3440,MATCH(I399,'Seat deployment CHG TKTs'!$B$2:$B$3440,0)),"No CHG TKT")</f>
        <v>No CHG TKT</v>
      </c>
      <c r="R399" s="6" t="b">
        <f>ISBLANK(#REF!)</f>
        <v>0</v>
      </c>
      <c r="S399" s="6" t="b">
        <f t="shared" si="47"/>
        <v>0</v>
      </c>
    </row>
    <row r="400" spans="1:19" ht="14.45" customHeight="1" x14ac:dyDescent="0.25">
      <c r="A400" t="s">
        <v>559</v>
      </c>
      <c r="B400" s="18" t="s">
        <v>1018</v>
      </c>
      <c r="C400" s="18" t="s">
        <v>1494</v>
      </c>
      <c r="D400" s="29">
        <v>44198.890798611108</v>
      </c>
      <c r="E400" s="96">
        <f t="shared" si="48"/>
        <v>44198</v>
      </c>
      <c r="F400" s="18" t="s">
        <v>1983</v>
      </c>
      <c r="G400" s="90" t="s">
        <v>2132</v>
      </c>
      <c r="H400" s="18" t="s">
        <v>1634</v>
      </c>
      <c r="I400" s="18" t="s">
        <v>3001</v>
      </c>
      <c r="J400" s="18" t="s">
        <v>2569</v>
      </c>
      <c r="K400" s="6" t="str">
        <f t="shared" si="42"/>
        <v>No</v>
      </c>
      <c r="L400" s="6" t="str">
        <f t="shared" si="43"/>
        <v>Yes</v>
      </c>
      <c r="M400" s="6" t="str">
        <f t="shared" si="44"/>
        <v>Yes</v>
      </c>
      <c r="N400" s="6" t="str">
        <f t="shared" si="45"/>
        <v>No</v>
      </c>
      <c r="O400" s="23" t="str">
        <f t="shared" si="46"/>
        <v>None</v>
      </c>
      <c r="P400" s="6" t="b">
        <f>COUNTIF('Seat deployment CHG TKTs'!$B400:$B3440,I400)&gt;0</f>
        <v>0</v>
      </c>
      <c r="Q400" s="6" t="str">
        <f>IFERROR(INDEX('Seat deployment CHG TKTs'!$A$2:$A$3440,MATCH(I400,'Seat deployment CHG TKTs'!$B$2:$B$3440,0)),"No CHG TKT")</f>
        <v>No CHG TKT</v>
      </c>
      <c r="R400" s="6" t="b">
        <f>ISBLANK(#REF!)</f>
        <v>0</v>
      </c>
      <c r="S400" s="6" t="b">
        <f t="shared" si="47"/>
        <v>0</v>
      </c>
    </row>
    <row r="401" spans="1:19" ht="14.45" customHeight="1" x14ac:dyDescent="0.25">
      <c r="A401" t="s">
        <v>432</v>
      </c>
      <c r="B401" s="18" t="s">
        <v>909</v>
      </c>
      <c r="C401" s="18" t="s">
        <v>1369</v>
      </c>
      <c r="D401" s="29">
        <v>44200.175740740742</v>
      </c>
      <c r="E401" s="96">
        <f t="shared" si="48"/>
        <v>44200</v>
      </c>
      <c r="F401" s="18" t="s">
        <v>1857</v>
      </c>
      <c r="G401" s="90" t="s">
        <v>5</v>
      </c>
      <c r="H401" s="18" t="s">
        <v>1634</v>
      </c>
      <c r="I401" s="18" t="s">
        <v>3010</v>
      </c>
      <c r="J401" s="18" t="s">
        <v>2567</v>
      </c>
      <c r="K401" s="6" t="str">
        <f t="shared" si="42"/>
        <v>No</v>
      </c>
      <c r="L401" s="6" t="str">
        <f t="shared" si="43"/>
        <v>Yes</v>
      </c>
      <c r="M401" s="6" t="str">
        <f t="shared" si="44"/>
        <v>Yes</v>
      </c>
      <c r="N401" s="6" t="str">
        <f t="shared" si="45"/>
        <v>Yes</v>
      </c>
      <c r="O401" s="23" t="str">
        <f t="shared" si="46"/>
        <v>congue</v>
      </c>
      <c r="P401" s="6" t="b">
        <f>COUNTIF('Seat deployment CHG TKTs'!$B401:$B3440,I401)&gt;0</f>
        <v>0</v>
      </c>
      <c r="Q401" s="6" t="str">
        <f>IFERROR(INDEX('Seat deployment CHG TKTs'!$A$2:$A$3440,MATCH(I401,'Seat deployment CHG TKTs'!$B$2:$B$3440,0)),"No CHG TKT")</f>
        <v>No CHG TKT</v>
      </c>
      <c r="R401" s="6" t="b">
        <f>ISBLANK(#REF!)</f>
        <v>0</v>
      </c>
      <c r="S401" s="6" t="b">
        <f t="shared" si="47"/>
        <v>0</v>
      </c>
    </row>
    <row r="402" spans="1:19" ht="14.45" customHeight="1" x14ac:dyDescent="0.25">
      <c r="A402" t="s">
        <v>548</v>
      </c>
      <c r="B402" s="18" t="s">
        <v>709</v>
      </c>
      <c r="C402" s="18" t="s">
        <v>1483</v>
      </c>
      <c r="D402" s="29">
        <v>44202.521134259259</v>
      </c>
      <c r="E402" s="96">
        <f t="shared" si="48"/>
        <v>44202</v>
      </c>
      <c r="F402" s="18" t="s">
        <v>1973</v>
      </c>
      <c r="G402" s="90" t="s">
        <v>2132</v>
      </c>
      <c r="H402" s="18" t="s">
        <v>2423</v>
      </c>
      <c r="I402" s="18" t="s">
        <v>2577</v>
      </c>
      <c r="J402" s="18" t="s">
        <v>2568</v>
      </c>
      <c r="K402" s="6" t="str">
        <f t="shared" si="42"/>
        <v>No</v>
      </c>
      <c r="L402" s="6" t="str">
        <f t="shared" si="43"/>
        <v>Yes</v>
      </c>
      <c r="M402" s="6" t="str">
        <f t="shared" si="44"/>
        <v>Yes</v>
      </c>
      <c r="N402" s="6" t="str">
        <f t="shared" si="45"/>
        <v>Yes</v>
      </c>
      <c r="O402" s="23" t="str">
        <f t="shared" si="46"/>
        <v>habitasse</v>
      </c>
      <c r="P402" s="6" t="b">
        <f>COUNTIF('Seat deployment CHG TKTs'!$B402:$B3440,I402)&gt;0</f>
        <v>0</v>
      </c>
      <c r="Q402" s="6" t="str">
        <f>IFERROR(INDEX('Seat deployment CHG TKTs'!$A$2:$A$3440,MATCH(I402,'Seat deployment CHG TKTs'!$B$2:$B$3440,0)),"No CHG TKT")</f>
        <v>CHG0006221</v>
      </c>
      <c r="R402" s="6" t="b">
        <f>ISBLANK(#REF!)</f>
        <v>0</v>
      </c>
      <c r="S402" s="6" t="b">
        <f t="shared" si="47"/>
        <v>0</v>
      </c>
    </row>
    <row r="403" spans="1:19" ht="14.45" customHeight="1" x14ac:dyDescent="0.25">
      <c r="A403" t="s">
        <v>474</v>
      </c>
      <c r="B403" s="18" t="s">
        <v>945</v>
      </c>
      <c r="C403" s="18" t="s">
        <v>1410</v>
      </c>
      <c r="D403" s="29">
        <v>44202.599305555559</v>
      </c>
      <c r="E403" s="96">
        <f t="shared" si="48"/>
        <v>44202</v>
      </c>
      <c r="F403" s="18" t="s">
        <v>1899</v>
      </c>
      <c r="G403" s="90" t="s">
        <v>2131</v>
      </c>
      <c r="H403" s="18" t="s">
        <v>2356</v>
      </c>
      <c r="I403" s="18" t="s">
        <v>2671</v>
      </c>
      <c r="J403" s="18" t="s">
        <v>2568</v>
      </c>
      <c r="K403" s="6" t="str">
        <f t="shared" si="42"/>
        <v>No</v>
      </c>
      <c r="L403" s="6" t="str">
        <f t="shared" si="43"/>
        <v>Yes</v>
      </c>
      <c r="M403" s="6" t="str">
        <f t="shared" si="44"/>
        <v>Yes</v>
      </c>
      <c r="N403" s="6" t="str">
        <f t="shared" si="45"/>
        <v>Yes</v>
      </c>
      <c r="O403" s="23" t="str">
        <f t="shared" si="46"/>
        <v>habitasse</v>
      </c>
      <c r="P403" s="6" t="b">
        <f>COUNTIF('Seat deployment CHG TKTs'!$B403:$B3440,I403)&gt;0</f>
        <v>0</v>
      </c>
      <c r="Q403" s="6" t="str">
        <f>IFERROR(INDEX('Seat deployment CHG TKTs'!$A$2:$A$3440,MATCH(I403,'Seat deployment CHG TKTs'!$B$2:$B$3440,0)),"No CHG TKT")</f>
        <v>No CHG TKT</v>
      </c>
      <c r="R403" s="6" t="b">
        <f>ISBLANK(#REF!)</f>
        <v>0</v>
      </c>
      <c r="S403" s="6" t="b">
        <f t="shared" si="47"/>
        <v>0</v>
      </c>
    </row>
    <row r="404" spans="1:19" ht="14.45" customHeight="1" x14ac:dyDescent="0.25">
      <c r="A404" t="s">
        <v>350</v>
      </c>
      <c r="B404" s="18" t="s">
        <v>830</v>
      </c>
      <c r="C404" s="18" t="s">
        <v>1285</v>
      </c>
      <c r="D404" s="29">
        <v>44205.314583333333</v>
      </c>
      <c r="E404" s="96">
        <f t="shared" si="48"/>
        <v>44205</v>
      </c>
      <c r="F404" s="18" t="s">
        <v>1773</v>
      </c>
      <c r="G404" s="7" t="s">
        <v>4</v>
      </c>
      <c r="H404" s="18" t="s">
        <v>2253</v>
      </c>
      <c r="I404" s="18" t="s">
        <v>2950</v>
      </c>
      <c r="J404" s="18" t="s">
        <v>2566</v>
      </c>
      <c r="K404" s="6" t="str">
        <f t="shared" si="42"/>
        <v>No</v>
      </c>
      <c r="L404" s="6" t="str">
        <f t="shared" si="43"/>
        <v>Yes</v>
      </c>
      <c r="M404" s="6" t="str">
        <f t="shared" si="44"/>
        <v>Yes</v>
      </c>
      <c r="N404" s="6" t="str">
        <f t="shared" si="45"/>
        <v>Yes</v>
      </c>
      <c r="O404" s="23" t="str">
        <f t="shared" si="46"/>
        <v>habitasse</v>
      </c>
      <c r="P404" s="6" t="b">
        <f>COUNTIF('Seat deployment CHG TKTs'!$B404:$B3440,I404)&gt;0</f>
        <v>0</v>
      </c>
      <c r="Q404" s="6" t="str">
        <f>IFERROR(INDEX('Seat deployment CHG TKTs'!$A$2:$A$3440,MATCH(I404,'Seat deployment CHG TKTs'!$B$2:$B$3440,0)),"No CHG TKT")</f>
        <v>No CHG TKT</v>
      </c>
      <c r="R404" s="6" t="b">
        <f>ISBLANK(#REF!)</f>
        <v>0</v>
      </c>
      <c r="S404" s="6" t="b">
        <f t="shared" si="47"/>
        <v>0</v>
      </c>
    </row>
    <row r="405" spans="1:19" ht="14.45" customHeight="1" x14ac:dyDescent="0.25">
      <c r="A405" t="s">
        <v>610</v>
      </c>
      <c r="B405" s="18" t="s">
        <v>1061</v>
      </c>
      <c r="C405" s="18" t="s">
        <v>1541</v>
      </c>
      <c r="D405" s="29">
        <v>44205.394212962965</v>
      </c>
      <c r="E405" s="96">
        <f t="shared" si="48"/>
        <v>44205</v>
      </c>
      <c r="F405" s="18" t="s">
        <v>2034</v>
      </c>
      <c r="G405" s="90" t="s">
        <v>2132</v>
      </c>
      <c r="H405" s="18" t="s">
        <v>2474</v>
      </c>
      <c r="I405" s="18" t="s">
        <v>2703</v>
      </c>
      <c r="J405" s="18" t="s">
        <v>2570</v>
      </c>
      <c r="K405" s="6" t="str">
        <f t="shared" si="42"/>
        <v>No</v>
      </c>
      <c r="L405" s="6" t="str">
        <f t="shared" si="43"/>
        <v>Yes</v>
      </c>
      <c r="M405" s="6" t="str">
        <f t="shared" si="44"/>
        <v>Yes</v>
      </c>
      <c r="N405" s="6" t="str">
        <f t="shared" si="45"/>
        <v>Yes</v>
      </c>
      <c r="O405" s="23" t="str">
        <f t="shared" si="46"/>
        <v>habitasse</v>
      </c>
      <c r="P405" s="6" t="b">
        <f>COUNTIF('Seat deployment CHG TKTs'!$B405:$B3440,I405)&gt;0</f>
        <v>0</v>
      </c>
      <c r="Q405" s="6" t="str">
        <f>IFERROR(INDEX('Seat deployment CHG TKTs'!$A$2:$A$3440,MATCH(I405,'Seat deployment CHG TKTs'!$B$2:$B$3440,0)),"No CHG TKT")</f>
        <v>No CHG TKT</v>
      </c>
      <c r="R405" s="6" t="b">
        <f>ISBLANK(#REF!)</f>
        <v>0</v>
      </c>
      <c r="S405" s="6" t="b">
        <f t="shared" si="47"/>
        <v>0</v>
      </c>
    </row>
    <row r="406" spans="1:19" ht="14.45" customHeight="1" x14ac:dyDescent="0.25">
      <c r="A406" t="s">
        <v>349</v>
      </c>
      <c r="B406" s="18" t="s">
        <v>829</v>
      </c>
      <c r="C406" s="18" t="s">
        <v>1284</v>
      </c>
      <c r="D406" s="29">
        <v>44205.471886574072</v>
      </c>
      <c r="E406" s="96">
        <f t="shared" si="48"/>
        <v>44205</v>
      </c>
      <c r="F406" s="18" t="s">
        <v>1772</v>
      </c>
      <c r="G406" s="7" t="s">
        <v>4</v>
      </c>
      <c r="H406" s="18" t="s">
        <v>2252</v>
      </c>
      <c r="I406" s="18" t="s">
        <v>2625</v>
      </c>
      <c r="J406" s="18" t="s">
        <v>2566</v>
      </c>
      <c r="K406" s="6" t="str">
        <f t="shared" si="42"/>
        <v>No</v>
      </c>
      <c r="L406" s="6" t="str">
        <f t="shared" si="43"/>
        <v>Yes</v>
      </c>
      <c r="M406" s="6" t="str">
        <f t="shared" si="44"/>
        <v>Yes</v>
      </c>
      <c r="N406" s="6" t="str">
        <f t="shared" si="45"/>
        <v>Yes</v>
      </c>
      <c r="O406" s="23" t="str">
        <f t="shared" si="46"/>
        <v>habitasse</v>
      </c>
      <c r="P406" s="6" t="b">
        <f>COUNTIF('Seat deployment CHG TKTs'!$B406:$B3440,I406)&gt;0</f>
        <v>0</v>
      </c>
      <c r="Q406" s="6" t="str">
        <f>IFERROR(INDEX('Seat deployment CHG TKTs'!$A$2:$A$3440,MATCH(I406,'Seat deployment CHG TKTs'!$B$2:$B$3440,0)),"No CHG TKT")</f>
        <v>No CHG TKT</v>
      </c>
      <c r="R406" s="6" t="b">
        <f>ISBLANK(#REF!)</f>
        <v>0</v>
      </c>
      <c r="S406" s="6" t="b">
        <f t="shared" si="47"/>
        <v>0</v>
      </c>
    </row>
    <row r="407" spans="1:19" ht="14.45" customHeight="1" x14ac:dyDescent="0.25">
      <c r="A407" t="s">
        <v>293</v>
      </c>
      <c r="B407" s="18" t="s">
        <v>780</v>
      </c>
      <c r="C407" s="18" t="s">
        <v>1228</v>
      </c>
      <c r="D407" s="29">
        <v>44206.755104166667</v>
      </c>
      <c r="E407" s="96">
        <f t="shared" si="48"/>
        <v>44206</v>
      </c>
      <c r="F407" s="18" t="s">
        <v>1716</v>
      </c>
      <c r="G407" s="7" t="s">
        <v>4</v>
      </c>
      <c r="H407" s="18" t="s">
        <v>2204</v>
      </c>
      <c r="I407" s="18" t="s">
        <v>2968</v>
      </c>
      <c r="J407" s="18" t="s">
        <v>2565</v>
      </c>
      <c r="K407" s="6" t="str">
        <f t="shared" si="42"/>
        <v>No</v>
      </c>
      <c r="L407" s="6" t="str">
        <f t="shared" si="43"/>
        <v>Yes</v>
      </c>
      <c r="M407" s="6" t="str">
        <f t="shared" si="44"/>
        <v>Yes</v>
      </c>
      <c r="N407" s="6" t="str">
        <f t="shared" si="45"/>
        <v>Yes</v>
      </c>
      <c r="O407" s="23" t="str">
        <f t="shared" si="46"/>
        <v>habitasse</v>
      </c>
      <c r="P407" s="6" t="b">
        <f>COUNTIF('Seat deployment CHG TKTs'!$B407:$B3440,I407)&gt;0</f>
        <v>0</v>
      </c>
      <c r="Q407" s="6" t="str">
        <f>IFERROR(INDEX('Seat deployment CHG TKTs'!$A$2:$A$3440,MATCH(I407,'Seat deployment CHG TKTs'!$B$2:$B$3440,0)),"No CHG TKT")</f>
        <v>No CHG TKT</v>
      </c>
      <c r="R407" s="6" t="b">
        <f>ISBLANK(#REF!)</f>
        <v>0</v>
      </c>
      <c r="S407" s="6" t="b">
        <f t="shared" si="47"/>
        <v>0</v>
      </c>
    </row>
    <row r="408" spans="1:19" ht="14.45" customHeight="1" x14ac:dyDescent="0.25">
      <c r="A408" t="s">
        <v>413</v>
      </c>
      <c r="B408" s="18" t="s">
        <v>891</v>
      </c>
      <c r="C408" s="18" t="s">
        <v>1350</v>
      </c>
      <c r="D408" s="29">
        <v>44207.318564814814</v>
      </c>
      <c r="E408" s="96">
        <f t="shared" si="48"/>
        <v>44207</v>
      </c>
      <c r="F408" s="18" t="s">
        <v>1838</v>
      </c>
      <c r="G408" s="90" t="s">
        <v>5</v>
      </c>
      <c r="H408" s="18" t="s">
        <v>2305</v>
      </c>
      <c r="I408" s="18" t="s">
        <v>2982</v>
      </c>
      <c r="J408" s="18" t="s">
        <v>2567</v>
      </c>
      <c r="K408" s="6" t="str">
        <f t="shared" si="42"/>
        <v>No</v>
      </c>
      <c r="L408" s="6" t="str">
        <f t="shared" si="43"/>
        <v>Yes</v>
      </c>
      <c r="M408" s="6" t="str">
        <f t="shared" si="44"/>
        <v>Yes</v>
      </c>
      <c r="N408" s="6" t="str">
        <f t="shared" si="45"/>
        <v>Yes</v>
      </c>
      <c r="O408" s="23" t="str">
        <f t="shared" si="46"/>
        <v>habitasse</v>
      </c>
      <c r="P408" s="6" t="b">
        <f>COUNTIF('Seat deployment CHG TKTs'!$B408:$B3440,I408)&gt;0</f>
        <v>0</v>
      </c>
      <c r="Q408" s="6" t="str">
        <f>IFERROR(INDEX('Seat deployment CHG TKTs'!$A$2:$A$3440,MATCH(I408,'Seat deployment CHG TKTs'!$B$2:$B$3440,0)),"No CHG TKT")</f>
        <v>No CHG TKT</v>
      </c>
      <c r="R408" s="6" t="b">
        <f>ISBLANK(#REF!)</f>
        <v>0</v>
      </c>
      <c r="S408" s="6" t="b">
        <f t="shared" si="47"/>
        <v>0</v>
      </c>
    </row>
    <row r="409" spans="1:19" ht="14.45" customHeight="1" x14ac:dyDescent="0.25">
      <c r="A409" t="s">
        <v>630</v>
      </c>
      <c r="B409" s="18" t="s">
        <v>1077</v>
      </c>
      <c r="C409" s="18" t="s">
        <v>1561</v>
      </c>
      <c r="D409" s="29">
        <v>44209.627569444441</v>
      </c>
      <c r="E409" s="96">
        <f t="shared" si="48"/>
        <v>44209</v>
      </c>
      <c r="F409" s="18" t="s">
        <v>2054</v>
      </c>
      <c r="G409" s="90" t="s">
        <v>2132</v>
      </c>
      <c r="H409" s="18" t="s">
        <v>2492</v>
      </c>
      <c r="I409" s="18" t="s">
        <v>2935</v>
      </c>
      <c r="J409" s="18" t="s">
        <v>2570</v>
      </c>
      <c r="K409" s="6" t="str">
        <f t="shared" si="42"/>
        <v>No</v>
      </c>
      <c r="L409" s="6" t="str">
        <f t="shared" si="43"/>
        <v>Yes</v>
      </c>
      <c r="M409" s="6" t="str">
        <f t="shared" si="44"/>
        <v>Yes</v>
      </c>
      <c r="N409" s="6" t="str">
        <f t="shared" si="45"/>
        <v>Yes</v>
      </c>
      <c r="O409" s="23" t="str">
        <f t="shared" si="46"/>
        <v>habitasse</v>
      </c>
      <c r="P409" s="6" t="b">
        <f>COUNTIF('Seat deployment CHG TKTs'!$B409:$B3440,I409)&gt;0</f>
        <v>0</v>
      </c>
      <c r="Q409" s="6" t="str">
        <f>IFERROR(INDEX('Seat deployment CHG TKTs'!$A$2:$A$3440,MATCH(I409,'Seat deployment CHG TKTs'!$B$2:$B$3440,0)),"No CHG TKT")</f>
        <v>No CHG TKT</v>
      </c>
      <c r="R409" s="6" t="b">
        <f>ISBLANK(#REF!)</f>
        <v>0</v>
      </c>
      <c r="S409" s="6" t="b">
        <f t="shared" si="47"/>
        <v>0</v>
      </c>
    </row>
    <row r="410" spans="1:19" ht="14.45" customHeight="1" x14ac:dyDescent="0.25">
      <c r="A410" t="s">
        <v>345</v>
      </c>
      <c r="B410" s="18" t="s">
        <v>825</v>
      </c>
      <c r="C410" s="18" t="s">
        <v>1280</v>
      </c>
      <c r="D410" s="29">
        <v>44209.95758101852</v>
      </c>
      <c r="E410" s="96">
        <f t="shared" si="48"/>
        <v>44209</v>
      </c>
      <c r="F410" s="18" t="s">
        <v>1768</v>
      </c>
      <c r="G410" s="7" t="s">
        <v>4</v>
      </c>
      <c r="H410" s="18" t="s">
        <v>2248</v>
      </c>
      <c r="I410" s="18" t="s">
        <v>2664</v>
      </c>
      <c r="J410" s="18" t="s">
        <v>2566</v>
      </c>
      <c r="K410" s="6" t="str">
        <f t="shared" si="42"/>
        <v>No</v>
      </c>
      <c r="L410" s="6" t="str">
        <f t="shared" si="43"/>
        <v>Yes</v>
      </c>
      <c r="M410" s="6" t="str">
        <f t="shared" si="44"/>
        <v>Yes</v>
      </c>
      <c r="N410" s="6" t="str">
        <f t="shared" si="45"/>
        <v>Yes</v>
      </c>
      <c r="O410" s="23" t="str">
        <f t="shared" si="46"/>
        <v>habitasse</v>
      </c>
      <c r="P410" s="6" t="b">
        <f>COUNTIF('Seat deployment CHG TKTs'!$B410:$B3440,I410)&gt;0</f>
        <v>0</v>
      </c>
      <c r="Q410" s="6" t="str">
        <f>IFERROR(INDEX('Seat deployment CHG TKTs'!$A$2:$A$3440,MATCH(I410,'Seat deployment CHG TKTs'!$B$2:$B$3440,0)),"No CHG TKT")</f>
        <v>No CHG TKT</v>
      </c>
      <c r="R410" s="6" t="b">
        <f>ISBLANK(#REF!)</f>
        <v>0</v>
      </c>
      <c r="S410" s="6" t="b">
        <f t="shared" si="47"/>
        <v>0</v>
      </c>
    </row>
    <row r="411" spans="1:19" ht="14.45" customHeight="1" x14ac:dyDescent="0.25">
      <c r="A411" t="s">
        <v>227</v>
      </c>
      <c r="B411" s="18" t="s">
        <v>721</v>
      </c>
      <c r="C411" s="18" t="s">
        <v>1162</v>
      </c>
      <c r="D411" s="29">
        <v>44210.603310185186</v>
      </c>
      <c r="E411" s="96">
        <f t="shared" si="48"/>
        <v>44210</v>
      </c>
      <c r="F411" s="18" t="s">
        <v>1650</v>
      </c>
      <c r="G411" s="7" t="s">
        <v>4</v>
      </c>
      <c r="H411" s="18" t="s">
        <v>1261</v>
      </c>
      <c r="I411" s="18" t="s">
        <v>3030</v>
      </c>
      <c r="J411" s="18" t="s">
        <v>2561</v>
      </c>
      <c r="K411" s="6" t="str">
        <f t="shared" si="42"/>
        <v>No</v>
      </c>
      <c r="L411" s="6" t="str">
        <f t="shared" si="43"/>
        <v>Yes</v>
      </c>
      <c r="M411" s="6" t="str">
        <f t="shared" si="44"/>
        <v>Yes</v>
      </c>
      <c r="N411" s="6" t="str">
        <f t="shared" si="45"/>
        <v>No</v>
      </c>
      <c r="O411" s="23" t="str">
        <f t="shared" si="46"/>
        <v>habitasse</v>
      </c>
      <c r="P411" s="6" t="b">
        <f>COUNTIF('Seat deployment CHG TKTs'!$B411:$B3440,I411)&gt;0</f>
        <v>0</v>
      </c>
      <c r="Q411" s="6" t="str">
        <f>IFERROR(INDEX('Seat deployment CHG TKTs'!$A$2:$A$3440,MATCH(I411,'Seat deployment CHG TKTs'!$B$2:$B$3440,0)),"No CHG TKT")</f>
        <v>No CHG TKT</v>
      </c>
      <c r="R411" s="6" t="b">
        <f>ISBLANK(#REF!)</f>
        <v>0</v>
      </c>
      <c r="S411" s="6" t="b">
        <f t="shared" si="47"/>
        <v>0</v>
      </c>
    </row>
    <row r="412" spans="1:19" ht="14.45" customHeight="1" x14ac:dyDescent="0.25">
      <c r="A412" t="s">
        <v>387</v>
      </c>
      <c r="B412" s="18" t="s">
        <v>863</v>
      </c>
      <c r="C412" s="18" t="s">
        <v>1323</v>
      </c>
      <c r="D412" s="29">
        <v>44211.339837962965</v>
      </c>
      <c r="E412" s="96">
        <f t="shared" si="48"/>
        <v>44211</v>
      </c>
      <c r="F412" s="18" t="s">
        <v>1811</v>
      </c>
      <c r="G412" s="90" t="s">
        <v>5</v>
      </c>
      <c r="H412" s="18" t="s">
        <v>2282</v>
      </c>
      <c r="I412" s="18" t="s">
        <v>2584</v>
      </c>
      <c r="J412" s="18" t="s">
        <v>2567</v>
      </c>
      <c r="K412" s="6" t="str">
        <f t="shared" si="42"/>
        <v>No</v>
      </c>
      <c r="L412" s="6" t="str">
        <f t="shared" si="43"/>
        <v>Yes</v>
      </c>
      <c r="M412" s="6" t="str">
        <f t="shared" si="44"/>
        <v>Yes</v>
      </c>
      <c r="N412" s="6" t="str">
        <f t="shared" si="45"/>
        <v>Yes</v>
      </c>
      <c r="O412" s="23" t="str">
        <f t="shared" si="46"/>
        <v>habitasse</v>
      </c>
      <c r="P412" s="6" t="b">
        <f>COUNTIF('Seat deployment CHG TKTs'!$B412:$B3440,I412)&gt;0</f>
        <v>0</v>
      </c>
      <c r="Q412" s="6" t="str">
        <f>IFERROR(INDEX('Seat deployment CHG TKTs'!$A$2:$A$3440,MATCH(I412,'Seat deployment CHG TKTs'!$B$2:$B$3440,0)),"No CHG TKT")</f>
        <v>CHG000214</v>
      </c>
      <c r="R412" s="6" t="b">
        <f>ISBLANK(#REF!)</f>
        <v>0</v>
      </c>
      <c r="S412" s="6" t="b">
        <f t="shared" si="47"/>
        <v>0</v>
      </c>
    </row>
    <row r="413" spans="1:19" ht="14.45" customHeight="1" x14ac:dyDescent="0.25">
      <c r="A413" t="s">
        <v>638</v>
      </c>
      <c r="B413" s="18" t="s">
        <v>1085</v>
      </c>
      <c r="C413" s="18" t="s">
        <v>1568</v>
      </c>
      <c r="D413" s="29">
        <v>44211.524293981478</v>
      </c>
      <c r="E413" s="96">
        <f t="shared" si="48"/>
        <v>44211</v>
      </c>
      <c r="F413" s="18" t="s">
        <v>2062</v>
      </c>
      <c r="G413" s="90" t="s">
        <v>2132</v>
      </c>
      <c r="H413" s="18" t="s">
        <v>2500</v>
      </c>
      <c r="I413" s="18" t="s">
        <v>2755</v>
      </c>
      <c r="J413" s="18" t="s">
        <v>2570</v>
      </c>
      <c r="K413" s="6" t="str">
        <f t="shared" si="42"/>
        <v>No</v>
      </c>
      <c r="L413" s="6" t="str">
        <f t="shared" si="43"/>
        <v>No</v>
      </c>
      <c r="M413" s="6" t="str">
        <f t="shared" si="44"/>
        <v>No</v>
      </c>
      <c r="N413" s="6" t="str">
        <f t="shared" si="45"/>
        <v>No</v>
      </c>
      <c r="O413" s="23" t="str">
        <f t="shared" si="46"/>
        <v>tempus</v>
      </c>
      <c r="P413" s="6" t="b">
        <f>COUNTIF('Seat deployment CHG TKTs'!$B413:$B3440,I413)&gt;0</f>
        <v>0</v>
      </c>
      <c r="Q413" s="6" t="str">
        <f>IFERROR(INDEX('Seat deployment CHG TKTs'!$A$2:$A$3440,MATCH(I413,'Seat deployment CHG TKTs'!$B$2:$B$3440,0)),"No CHG TKT")</f>
        <v>No CHG TKT</v>
      </c>
      <c r="R413" s="6" t="b">
        <f>ISBLANK(#REF!)</f>
        <v>0</v>
      </c>
      <c r="S413" s="6" t="b">
        <f t="shared" si="47"/>
        <v>0</v>
      </c>
    </row>
    <row r="414" spans="1:19" ht="14.45" customHeight="1" x14ac:dyDescent="0.25">
      <c r="A414" t="s">
        <v>607</v>
      </c>
      <c r="B414" s="18" t="s">
        <v>1059</v>
      </c>
      <c r="C414" s="18" t="s">
        <v>1539</v>
      </c>
      <c r="D414" s="29">
        <v>44213.315057870372</v>
      </c>
      <c r="E414" s="96">
        <f t="shared" si="48"/>
        <v>44213</v>
      </c>
      <c r="F414" s="18" t="s">
        <v>2031</v>
      </c>
      <c r="G414" s="90" t="s">
        <v>2132</v>
      </c>
      <c r="H414" s="18" t="s">
        <v>2471</v>
      </c>
      <c r="I414" s="18" t="s">
        <v>2842</v>
      </c>
      <c r="J414" s="18" t="s">
        <v>2570</v>
      </c>
      <c r="K414" s="6" t="str">
        <f t="shared" si="42"/>
        <v>No</v>
      </c>
      <c r="L414" s="6" t="str">
        <f t="shared" si="43"/>
        <v>Yes</v>
      </c>
      <c r="M414" s="6" t="str">
        <f t="shared" si="44"/>
        <v>Yes</v>
      </c>
      <c r="N414" s="6" t="str">
        <f t="shared" si="45"/>
        <v>Yes</v>
      </c>
      <c r="O414" s="23" t="str">
        <f t="shared" si="46"/>
        <v>habitasse</v>
      </c>
      <c r="P414" s="6" t="b">
        <f>COUNTIF('Seat deployment CHG TKTs'!$B414:$B3440,I414)&gt;0</f>
        <v>0</v>
      </c>
      <c r="Q414" s="6" t="str">
        <f>IFERROR(INDEX('Seat deployment CHG TKTs'!$A$2:$A$3440,MATCH(I414,'Seat deployment CHG TKTs'!$B$2:$B$3440,0)),"No CHG TKT")</f>
        <v>No CHG TKT</v>
      </c>
      <c r="R414" s="6" t="b">
        <f>ISBLANK(#REF!)</f>
        <v>0</v>
      </c>
      <c r="S414" s="6" t="b">
        <f t="shared" si="47"/>
        <v>0</v>
      </c>
    </row>
    <row r="415" spans="1:19" ht="14.45" customHeight="1" x14ac:dyDescent="0.25">
      <c r="A415" t="s">
        <v>326</v>
      </c>
      <c r="B415" s="18" t="s">
        <v>809</v>
      </c>
      <c r="C415" s="18" t="s">
        <v>1261</v>
      </c>
      <c r="D415" s="29">
        <v>44215.350995370369</v>
      </c>
      <c r="E415" s="96">
        <f t="shared" si="48"/>
        <v>44215</v>
      </c>
      <c r="F415" s="18" t="s">
        <v>1749</v>
      </c>
      <c r="G415" s="7" t="s">
        <v>4</v>
      </c>
      <c r="H415" s="18" t="s">
        <v>2232</v>
      </c>
      <c r="I415" s="18" t="s">
        <v>2963</v>
      </c>
      <c r="J415" s="18" t="s">
        <v>2566</v>
      </c>
      <c r="K415" s="6" t="str">
        <f t="shared" si="42"/>
        <v>No</v>
      </c>
      <c r="L415" s="6" t="str">
        <f t="shared" si="43"/>
        <v>Yes</v>
      </c>
      <c r="M415" s="6" t="str">
        <f t="shared" si="44"/>
        <v>Yes</v>
      </c>
      <c r="N415" s="6" t="str">
        <f t="shared" si="45"/>
        <v>No</v>
      </c>
      <c r="O415" s="23" t="str">
        <f t="shared" si="46"/>
        <v>congue</v>
      </c>
      <c r="P415" s="6" t="b">
        <f>COUNTIF('Seat deployment CHG TKTs'!$B415:$B3440,I415)&gt;0</f>
        <v>0</v>
      </c>
      <c r="Q415" s="6" t="str">
        <f>IFERROR(INDEX('Seat deployment CHG TKTs'!$A$2:$A$3440,MATCH(I415,'Seat deployment CHG TKTs'!$B$2:$B$3440,0)),"No CHG TKT")</f>
        <v>No CHG TKT</v>
      </c>
      <c r="R415" s="6" t="b">
        <f>ISBLANK(#REF!)</f>
        <v>0</v>
      </c>
      <c r="S415" s="6" t="b">
        <f t="shared" si="47"/>
        <v>0</v>
      </c>
    </row>
    <row r="416" spans="1:19" ht="14.45" customHeight="1" x14ac:dyDescent="0.25">
      <c r="A416" t="s">
        <v>602</v>
      </c>
      <c r="B416" s="18" t="s">
        <v>900</v>
      </c>
      <c r="C416" s="18" t="s">
        <v>1534</v>
      </c>
      <c r="D416" s="29">
        <v>44215.528229166666</v>
      </c>
      <c r="E416" s="96">
        <f t="shared" si="48"/>
        <v>44215</v>
      </c>
      <c r="F416" s="18" t="s">
        <v>2026</v>
      </c>
      <c r="G416" s="90" t="s">
        <v>2132</v>
      </c>
      <c r="H416" s="18" t="s">
        <v>2466</v>
      </c>
      <c r="I416" s="18" t="s">
        <v>2613</v>
      </c>
      <c r="J416" s="18" t="s">
        <v>2569</v>
      </c>
      <c r="K416" s="6" t="str">
        <f t="shared" si="42"/>
        <v>No</v>
      </c>
      <c r="L416" s="6" t="str">
        <f t="shared" si="43"/>
        <v>Yes</v>
      </c>
      <c r="M416" s="6" t="str">
        <f t="shared" si="44"/>
        <v>Yes</v>
      </c>
      <c r="N416" s="6" t="str">
        <f t="shared" si="45"/>
        <v>Yes</v>
      </c>
      <c r="O416" s="23" t="str">
        <f t="shared" si="46"/>
        <v>habitasse</v>
      </c>
      <c r="P416" s="6" t="b">
        <f>COUNTIF('Seat deployment CHG TKTs'!$B416:$B3440,I416)&gt;0</f>
        <v>1</v>
      </c>
      <c r="Q416" s="6" t="str">
        <f>IFERROR(INDEX('Seat deployment CHG TKTs'!$A$2:$A$3440,MATCH(I416,'Seat deployment CHG TKTs'!$B$2:$B$3440,0)),"No CHG TKT")</f>
        <v>CHG0008427</v>
      </c>
      <c r="R416" s="6" t="b">
        <f>ISBLANK(#REF!)</f>
        <v>0</v>
      </c>
      <c r="S416" s="6" t="b">
        <f t="shared" si="47"/>
        <v>0</v>
      </c>
    </row>
    <row r="417" spans="1:19" ht="14.45" customHeight="1" x14ac:dyDescent="0.25">
      <c r="A417" t="s">
        <v>342</v>
      </c>
      <c r="B417" s="18" t="s">
        <v>822</v>
      </c>
      <c r="C417" s="18" t="s">
        <v>1277</v>
      </c>
      <c r="D417" s="29">
        <v>44215.632476851853</v>
      </c>
      <c r="E417" s="96">
        <f t="shared" si="48"/>
        <v>44215</v>
      </c>
      <c r="F417" s="18" t="s">
        <v>1765</v>
      </c>
      <c r="G417" s="7" t="s">
        <v>4</v>
      </c>
      <c r="H417" s="18" t="s">
        <v>2246</v>
      </c>
      <c r="I417" s="18" t="s">
        <v>2909</v>
      </c>
      <c r="J417" s="18" t="s">
        <v>2566</v>
      </c>
      <c r="K417" s="6" t="str">
        <f t="shared" si="42"/>
        <v>No</v>
      </c>
      <c r="L417" s="6" t="str">
        <f t="shared" si="43"/>
        <v>No</v>
      </c>
      <c r="M417" s="6" t="str">
        <f t="shared" si="44"/>
        <v>No</v>
      </c>
      <c r="N417" s="6" t="str">
        <f t="shared" si="45"/>
        <v>Yes</v>
      </c>
      <c r="O417" s="23" t="str">
        <f t="shared" si="46"/>
        <v>habitasse</v>
      </c>
      <c r="P417" s="6" t="b">
        <f>COUNTIF('Seat deployment CHG TKTs'!$B417:$B3440,I417)&gt;0</f>
        <v>0</v>
      </c>
      <c r="Q417" s="6" t="str">
        <f>IFERROR(INDEX('Seat deployment CHG TKTs'!$A$2:$A$3440,MATCH(I417,'Seat deployment CHG TKTs'!$B$2:$B$3440,0)),"No CHG TKT")</f>
        <v>No CHG TKT</v>
      </c>
      <c r="R417" s="6" t="b">
        <f>ISBLANK(#REF!)</f>
        <v>0</v>
      </c>
      <c r="S417" s="6" t="b">
        <f t="shared" si="47"/>
        <v>0</v>
      </c>
    </row>
    <row r="418" spans="1:19" ht="14.45" customHeight="1" x14ac:dyDescent="0.25">
      <c r="A418" t="s">
        <v>476</v>
      </c>
      <c r="B418" s="18" t="s">
        <v>947</v>
      </c>
      <c r="C418" s="18" t="s">
        <v>1412</v>
      </c>
      <c r="D418" s="29">
        <v>44216.666273148148</v>
      </c>
      <c r="E418" s="96">
        <f t="shared" si="48"/>
        <v>44216</v>
      </c>
      <c r="F418" s="18" t="s">
        <v>1901</v>
      </c>
      <c r="G418" s="90" t="s">
        <v>2131</v>
      </c>
      <c r="H418" s="18" t="s">
        <v>2358</v>
      </c>
      <c r="I418" s="18" t="s">
        <v>2875</v>
      </c>
      <c r="J418" s="18" t="s">
        <v>2568</v>
      </c>
      <c r="K418" s="6" t="str">
        <f t="shared" si="42"/>
        <v>No</v>
      </c>
      <c r="L418" s="6" t="str">
        <f t="shared" si="43"/>
        <v>Yes</v>
      </c>
      <c r="M418" s="6" t="str">
        <f t="shared" si="44"/>
        <v>Yes</v>
      </c>
      <c r="N418" s="6" t="str">
        <f t="shared" si="45"/>
        <v>Yes</v>
      </c>
      <c r="O418" s="23" t="str">
        <f t="shared" si="46"/>
        <v>congue</v>
      </c>
      <c r="P418" s="6" t="b">
        <f>COUNTIF('Seat deployment CHG TKTs'!$B418:$B3440,I418)&gt;0</f>
        <v>0</v>
      </c>
      <c r="Q418" s="6" t="str">
        <f>IFERROR(INDEX('Seat deployment CHG TKTs'!$A$2:$A$3440,MATCH(I418,'Seat deployment CHG TKTs'!$B$2:$B$3440,0)),"No CHG TKT")</f>
        <v>No CHG TKT</v>
      </c>
      <c r="R418" s="6" t="b">
        <f>ISBLANK(#REF!)</f>
        <v>0</v>
      </c>
      <c r="S418" s="6" t="b">
        <f t="shared" si="47"/>
        <v>0</v>
      </c>
    </row>
    <row r="419" spans="1:19" ht="14.45" customHeight="1" x14ac:dyDescent="0.25">
      <c r="A419" t="s">
        <v>594</v>
      </c>
      <c r="B419" s="18" t="s">
        <v>1048</v>
      </c>
      <c r="C419" s="18" t="s">
        <v>1221</v>
      </c>
      <c r="D419" s="29">
        <v>44217.009583333333</v>
      </c>
      <c r="E419" s="96">
        <f t="shared" si="48"/>
        <v>44217</v>
      </c>
      <c r="F419" s="18" t="s">
        <v>2018</v>
      </c>
      <c r="G419" s="90" t="s">
        <v>2132</v>
      </c>
      <c r="H419" s="18" t="s">
        <v>2458</v>
      </c>
      <c r="I419" s="18" t="s">
        <v>2974</v>
      </c>
      <c r="J419" s="18" t="s">
        <v>2569</v>
      </c>
      <c r="K419" s="6" t="str">
        <f t="shared" si="42"/>
        <v>No</v>
      </c>
      <c r="L419" s="6" t="str">
        <f t="shared" si="43"/>
        <v>Yes</v>
      </c>
      <c r="M419" s="6" t="str">
        <f t="shared" si="44"/>
        <v>Yes</v>
      </c>
      <c r="N419" s="6" t="str">
        <f t="shared" si="45"/>
        <v>Yes</v>
      </c>
      <c r="O419" s="23" t="str">
        <f t="shared" si="46"/>
        <v>habitasse</v>
      </c>
      <c r="P419" s="6" t="b">
        <f>COUNTIF('Seat deployment CHG TKTs'!$B419:$B3440,I419)&gt;0</f>
        <v>0</v>
      </c>
      <c r="Q419" s="6" t="str">
        <f>IFERROR(INDEX('Seat deployment CHG TKTs'!$A$2:$A$3440,MATCH(I419,'Seat deployment CHG TKTs'!$B$2:$B$3440,0)),"No CHG TKT")</f>
        <v>No CHG TKT</v>
      </c>
      <c r="R419" s="6" t="b">
        <f>ISBLANK(#REF!)</f>
        <v>0</v>
      </c>
      <c r="S419" s="6" t="b">
        <f t="shared" si="47"/>
        <v>0</v>
      </c>
    </row>
    <row r="420" spans="1:19" ht="14.45" customHeight="1" x14ac:dyDescent="0.25">
      <c r="A420" t="s">
        <v>265</v>
      </c>
      <c r="B420" s="18" t="s">
        <v>754</v>
      </c>
      <c r="C420" s="18" t="s">
        <v>1200</v>
      </c>
      <c r="D420" s="29">
        <v>44217.326678240737</v>
      </c>
      <c r="E420" s="96">
        <f t="shared" si="48"/>
        <v>44217</v>
      </c>
      <c r="F420" s="18" t="s">
        <v>1688</v>
      </c>
      <c r="G420" s="7" t="s">
        <v>4</v>
      </c>
      <c r="H420" s="18" t="s">
        <v>2179</v>
      </c>
      <c r="I420" s="18" t="s">
        <v>2853</v>
      </c>
      <c r="J420" s="18" t="s">
        <v>2564</v>
      </c>
      <c r="K420" s="6" t="str">
        <f t="shared" si="42"/>
        <v>No</v>
      </c>
      <c r="L420" s="6" t="str">
        <f t="shared" si="43"/>
        <v>Yes</v>
      </c>
      <c r="M420" s="6" t="str">
        <f t="shared" si="44"/>
        <v>Yes</v>
      </c>
      <c r="N420" s="6" t="str">
        <f t="shared" si="45"/>
        <v>Yes</v>
      </c>
      <c r="O420" s="23" t="str">
        <f t="shared" si="46"/>
        <v>habitasse</v>
      </c>
      <c r="P420" s="6" t="b">
        <f>COUNTIF('Seat deployment CHG TKTs'!$B420:$B3440,I420)&gt;0</f>
        <v>0</v>
      </c>
      <c r="Q420" s="6" t="str">
        <f>IFERROR(INDEX('Seat deployment CHG TKTs'!$A$2:$A$3440,MATCH(I420,'Seat deployment CHG TKTs'!$B$2:$B$3440,0)),"No CHG TKT")</f>
        <v>No CHG TKT</v>
      </c>
      <c r="R420" s="6" t="b">
        <f>ISBLANK(#REF!)</f>
        <v>0</v>
      </c>
      <c r="S420" s="6" t="b">
        <f t="shared" si="47"/>
        <v>0</v>
      </c>
    </row>
    <row r="421" spans="1:19" ht="14.45" customHeight="1" x14ac:dyDescent="0.25">
      <c r="A421" t="s">
        <v>501</v>
      </c>
      <c r="B421" s="18" t="s">
        <v>709</v>
      </c>
      <c r="C421" s="18" t="s">
        <v>1413</v>
      </c>
      <c r="D421" s="29">
        <v>44217.519756944443</v>
      </c>
      <c r="E421" s="96">
        <f t="shared" si="48"/>
        <v>44217</v>
      </c>
      <c r="F421" s="18" t="s">
        <v>1926</v>
      </c>
      <c r="G421" s="90" t="s">
        <v>2131</v>
      </c>
      <c r="H421" s="18" t="s">
        <v>1634</v>
      </c>
      <c r="I421" s="18" t="s">
        <v>2578</v>
      </c>
      <c r="J421" s="18" t="s">
        <v>2568</v>
      </c>
      <c r="K421" s="6" t="str">
        <f t="shared" si="42"/>
        <v>No</v>
      </c>
      <c r="L421" s="6" t="str">
        <f t="shared" si="43"/>
        <v>Yes</v>
      </c>
      <c r="M421" s="6" t="str">
        <f t="shared" si="44"/>
        <v>Yes</v>
      </c>
      <c r="N421" s="6" t="str">
        <f t="shared" si="45"/>
        <v>Yes</v>
      </c>
      <c r="O421" s="23" t="str">
        <f t="shared" si="46"/>
        <v>habitasse</v>
      </c>
      <c r="P421" s="6" t="b">
        <f>COUNTIF('Seat deployment CHG TKTs'!$B421:$B3440,I421)&gt;0</f>
        <v>0</v>
      </c>
      <c r="Q421" s="6" t="str">
        <f>IFERROR(INDEX('Seat deployment CHG TKTs'!$A$2:$A$3440,MATCH(I421,'Seat deployment CHG TKTs'!$B$2:$B$3440,0)),"No CHG TKT")</f>
        <v>CHG000319</v>
      </c>
      <c r="R421" s="6" t="b">
        <f>ISBLANK(#REF!)</f>
        <v>0</v>
      </c>
      <c r="S421" s="6" t="b">
        <f t="shared" si="47"/>
        <v>0</v>
      </c>
    </row>
    <row r="422" spans="1:19" ht="14.45" customHeight="1" x14ac:dyDescent="0.25">
      <c r="A422" t="s">
        <v>459</v>
      </c>
      <c r="B422" s="18" t="s">
        <v>934</v>
      </c>
      <c r="C422" s="18" t="s">
        <v>1396</v>
      </c>
      <c r="D422" s="29">
        <v>44218.411458333336</v>
      </c>
      <c r="E422" s="96">
        <f t="shared" si="48"/>
        <v>44218</v>
      </c>
      <c r="F422" s="18" t="s">
        <v>1884</v>
      </c>
      <c r="G422" s="90" t="s">
        <v>2131</v>
      </c>
      <c r="H422" s="18" t="s">
        <v>2345</v>
      </c>
      <c r="I422" s="18" t="s">
        <v>2872</v>
      </c>
      <c r="J422" s="18" t="s">
        <v>2568</v>
      </c>
      <c r="K422" s="6" t="str">
        <f t="shared" si="42"/>
        <v>No</v>
      </c>
      <c r="L422" s="6" t="str">
        <f t="shared" si="43"/>
        <v>Yes</v>
      </c>
      <c r="M422" s="6" t="str">
        <f t="shared" si="44"/>
        <v>Yes</v>
      </c>
      <c r="N422" s="6" t="str">
        <f t="shared" si="45"/>
        <v>Yes</v>
      </c>
      <c r="O422" s="23" t="str">
        <f t="shared" si="46"/>
        <v>habitasse</v>
      </c>
      <c r="P422" s="6" t="b">
        <f>COUNTIF('Seat deployment CHG TKTs'!$B422:$B3440,I422)&gt;0</f>
        <v>0</v>
      </c>
      <c r="Q422" s="6" t="str">
        <f>IFERROR(INDEX('Seat deployment CHG TKTs'!$A$2:$A$3440,MATCH(I422,'Seat deployment CHG TKTs'!$B$2:$B$3440,0)),"No CHG TKT")</f>
        <v>No CHG TKT</v>
      </c>
      <c r="R422" s="6" t="b">
        <f>ISBLANK(#REF!)</f>
        <v>0</v>
      </c>
      <c r="S422" s="6" t="b">
        <f t="shared" si="47"/>
        <v>0</v>
      </c>
    </row>
    <row r="423" spans="1:19" ht="14.45" customHeight="1" x14ac:dyDescent="0.25">
      <c r="A423" t="s">
        <v>329</v>
      </c>
      <c r="B423" s="18" t="s">
        <v>811</v>
      </c>
      <c r="C423" s="18" t="s">
        <v>1264</v>
      </c>
      <c r="D423" s="29">
        <v>44221.704930555556</v>
      </c>
      <c r="E423" s="96">
        <f t="shared" si="48"/>
        <v>44221</v>
      </c>
      <c r="F423" s="18" t="s">
        <v>1752</v>
      </c>
      <c r="G423" s="7" t="s">
        <v>4</v>
      </c>
      <c r="H423" s="18" t="s">
        <v>2235</v>
      </c>
      <c r="I423" s="18" t="s">
        <v>2965</v>
      </c>
      <c r="J423" s="18" t="s">
        <v>2566</v>
      </c>
      <c r="K423" s="6" t="str">
        <f t="shared" si="42"/>
        <v>No</v>
      </c>
      <c r="L423" s="6" t="str">
        <f t="shared" si="43"/>
        <v>Yes</v>
      </c>
      <c r="M423" s="6" t="str">
        <f t="shared" si="44"/>
        <v>Yes</v>
      </c>
      <c r="N423" s="6" t="str">
        <f t="shared" si="45"/>
        <v>Yes</v>
      </c>
      <c r="O423" s="23" t="str">
        <f t="shared" si="46"/>
        <v>congue</v>
      </c>
      <c r="P423" s="6" t="b">
        <f>COUNTIF('Seat deployment CHG TKTs'!$B423:$B3440,I423)&gt;0</f>
        <v>0</v>
      </c>
      <c r="Q423" s="6" t="str">
        <f>IFERROR(INDEX('Seat deployment CHG TKTs'!$A$2:$A$3440,MATCH(I423,'Seat deployment CHG TKTs'!$B$2:$B$3440,0)),"No CHG TKT")</f>
        <v>No CHG TKT</v>
      </c>
      <c r="R423" s="6" t="b">
        <f>ISBLANK(#REF!)</f>
        <v>0</v>
      </c>
      <c r="S423" s="6" t="b">
        <f t="shared" si="47"/>
        <v>0</v>
      </c>
    </row>
    <row r="424" spans="1:19" ht="14.45" customHeight="1" x14ac:dyDescent="0.25">
      <c r="A424" t="s">
        <v>700</v>
      </c>
      <c r="B424" s="18" t="s">
        <v>1141</v>
      </c>
      <c r="C424" s="18" t="s">
        <v>1629</v>
      </c>
      <c r="D424" s="29">
        <v>44222.21974537037</v>
      </c>
      <c r="E424" s="96">
        <f t="shared" si="48"/>
        <v>44222</v>
      </c>
      <c r="F424" s="18" t="s">
        <v>2125</v>
      </c>
      <c r="G424" s="90" t="s">
        <v>2132</v>
      </c>
      <c r="H424" s="18" t="s">
        <v>2557</v>
      </c>
      <c r="I424" s="18" t="s">
        <v>2811</v>
      </c>
      <c r="J424" s="18" t="s">
        <v>2571</v>
      </c>
      <c r="K424" s="6" t="str">
        <f t="shared" si="42"/>
        <v>No</v>
      </c>
      <c r="L424" s="6" t="str">
        <f t="shared" si="43"/>
        <v>Yes</v>
      </c>
      <c r="M424" s="6" t="str">
        <f t="shared" si="44"/>
        <v>Yes</v>
      </c>
      <c r="N424" s="6" t="str">
        <f t="shared" si="45"/>
        <v>Yes</v>
      </c>
      <c r="O424" s="23" t="str">
        <f t="shared" si="46"/>
        <v>habitasse</v>
      </c>
      <c r="P424" s="6" t="b">
        <f>COUNTIF('Seat deployment CHG TKTs'!$B424:$B3440,I424)&gt;0</f>
        <v>0</v>
      </c>
      <c r="Q424" s="6" t="str">
        <f>IFERROR(INDEX('Seat deployment CHG TKTs'!$A$2:$A$3440,MATCH(I424,'Seat deployment CHG TKTs'!$B$2:$B$3440,0)),"No CHG TKT")</f>
        <v>No CHG TKT</v>
      </c>
      <c r="R424" s="6" t="b">
        <f>ISBLANK(#REF!)</f>
        <v>0</v>
      </c>
      <c r="S424" s="6" t="b">
        <f t="shared" si="47"/>
        <v>0</v>
      </c>
    </row>
    <row r="425" spans="1:19" ht="14.45" customHeight="1" x14ac:dyDescent="0.25">
      <c r="A425" t="s">
        <v>661</v>
      </c>
      <c r="B425" s="18" t="s">
        <v>1106</v>
      </c>
      <c r="C425" s="18" t="s">
        <v>1591</v>
      </c>
      <c r="D425" s="29">
        <v>44226.41715277778</v>
      </c>
      <c r="E425" s="96">
        <f t="shared" si="48"/>
        <v>44226</v>
      </c>
      <c r="F425" s="18" t="s">
        <v>2085</v>
      </c>
      <c r="G425" s="90" t="s">
        <v>2132</v>
      </c>
      <c r="H425" s="18" t="s">
        <v>2521</v>
      </c>
      <c r="I425" s="18" t="s">
        <v>2736</v>
      </c>
      <c r="J425" s="18" t="s">
        <v>2570</v>
      </c>
      <c r="K425" s="6" t="str">
        <f t="shared" si="42"/>
        <v>No</v>
      </c>
      <c r="L425" s="6" t="str">
        <f t="shared" si="43"/>
        <v>Yes</v>
      </c>
      <c r="M425" s="6" t="str">
        <f t="shared" si="44"/>
        <v>Yes</v>
      </c>
      <c r="N425" s="6" t="str">
        <f t="shared" si="45"/>
        <v>Yes</v>
      </c>
      <c r="O425" s="23" t="str">
        <f t="shared" si="46"/>
        <v>habitasse</v>
      </c>
      <c r="P425" s="6" t="b">
        <f>COUNTIF('Seat deployment CHG TKTs'!$B425:$B3440,I425)&gt;0</f>
        <v>0</v>
      </c>
      <c r="Q425" s="6" t="str">
        <f>IFERROR(INDEX('Seat deployment CHG TKTs'!$A$2:$A$3440,MATCH(I425,'Seat deployment CHG TKTs'!$B$2:$B$3440,0)),"No CHG TKT")</f>
        <v>No CHG TKT</v>
      </c>
      <c r="R425" s="6" t="b">
        <f>ISBLANK(#REF!)</f>
        <v>0</v>
      </c>
      <c r="S425" s="6" t="b">
        <f t="shared" si="47"/>
        <v>0</v>
      </c>
    </row>
    <row r="426" spans="1:19" ht="14.45" customHeight="1" x14ac:dyDescent="0.25">
      <c r="A426" t="s">
        <v>396</v>
      </c>
      <c r="B426" s="18" t="s">
        <v>873</v>
      </c>
      <c r="C426" s="18" t="s">
        <v>1332</v>
      </c>
      <c r="D426" s="29">
        <v>44228.16033564815</v>
      </c>
      <c r="E426" s="96">
        <f t="shared" si="48"/>
        <v>44228</v>
      </c>
      <c r="F426" s="18" t="s">
        <v>1821</v>
      </c>
      <c r="G426" s="90" t="s">
        <v>5</v>
      </c>
      <c r="H426" s="18" t="s">
        <v>1634</v>
      </c>
      <c r="I426" s="18" t="s">
        <v>2677</v>
      </c>
      <c r="J426" s="18" t="s">
        <v>2567</v>
      </c>
      <c r="K426" s="6" t="str">
        <f t="shared" si="42"/>
        <v>No</v>
      </c>
      <c r="L426" s="6" t="str">
        <f t="shared" si="43"/>
        <v>Yes</v>
      </c>
      <c r="M426" s="6" t="str">
        <f t="shared" si="44"/>
        <v>Yes</v>
      </c>
      <c r="N426" s="6" t="str">
        <f t="shared" si="45"/>
        <v>Yes</v>
      </c>
      <c r="O426" s="23" t="str">
        <f t="shared" si="46"/>
        <v>habitasse</v>
      </c>
      <c r="P426" s="6" t="b">
        <f>COUNTIF('Seat deployment CHG TKTs'!$B426:$B3440,I426)&gt;0</f>
        <v>0</v>
      </c>
      <c r="Q426" s="6" t="str">
        <f>IFERROR(INDEX('Seat deployment CHG TKTs'!$A$2:$A$3440,MATCH(I426,'Seat deployment CHG TKTs'!$B$2:$B$3440,0)),"No CHG TKT")</f>
        <v>No CHG TKT</v>
      </c>
      <c r="R426" s="6" t="b">
        <f>ISBLANK(#REF!)</f>
        <v>0</v>
      </c>
      <c r="S426" s="6" t="b">
        <f t="shared" si="47"/>
        <v>0</v>
      </c>
    </row>
    <row r="427" spans="1:19" ht="14.45" customHeight="1" x14ac:dyDescent="0.25">
      <c r="A427" t="s">
        <v>402</v>
      </c>
      <c r="B427" s="18" t="s">
        <v>879</v>
      </c>
      <c r="C427" s="18" t="s">
        <v>1338</v>
      </c>
      <c r="D427" s="29">
        <v>44228.232048611113</v>
      </c>
      <c r="E427" s="96">
        <f t="shared" si="48"/>
        <v>44228</v>
      </c>
      <c r="F427" s="18" t="s">
        <v>1826</v>
      </c>
      <c r="G427" s="90" t="s">
        <v>5</v>
      </c>
      <c r="H427" s="18" t="s">
        <v>2293</v>
      </c>
      <c r="I427" s="18" t="s">
        <v>2980</v>
      </c>
      <c r="J427" s="18" t="s">
        <v>2567</v>
      </c>
      <c r="K427" s="6" t="str">
        <f t="shared" si="42"/>
        <v>No</v>
      </c>
      <c r="L427" s="6" t="str">
        <f t="shared" si="43"/>
        <v>No</v>
      </c>
      <c r="M427" s="6" t="str">
        <f t="shared" si="44"/>
        <v>No</v>
      </c>
      <c r="N427" s="6" t="str">
        <f t="shared" si="45"/>
        <v>No</v>
      </c>
      <c r="O427" s="23" t="str">
        <f t="shared" si="46"/>
        <v>congue</v>
      </c>
      <c r="P427" s="6" t="b">
        <f>COUNTIF('Seat deployment CHG TKTs'!$B427:$B3440,I427)&gt;0</f>
        <v>0</v>
      </c>
      <c r="Q427" s="6" t="str">
        <f>IFERROR(INDEX('Seat deployment CHG TKTs'!$A$2:$A$3440,MATCH(I427,'Seat deployment CHG TKTs'!$B$2:$B$3440,0)),"No CHG TKT")</f>
        <v>No CHG TKT</v>
      </c>
      <c r="R427" s="6" t="b">
        <f>ISBLANK(#REF!)</f>
        <v>0</v>
      </c>
      <c r="S427" s="6" t="b">
        <f t="shared" si="47"/>
        <v>0</v>
      </c>
    </row>
    <row r="428" spans="1:19" ht="14.45" customHeight="1" x14ac:dyDescent="0.25">
      <c r="A428" t="s">
        <v>680</v>
      </c>
      <c r="B428" s="18" t="s">
        <v>1123</v>
      </c>
      <c r="C428" s="18" t="s">
        <v>1608</v>
      </c>
      <c r="D428" s="29">
        <v>44228.41814814815</v>
      </c>
      <c r="E428" s="96">
        <f t="shared" si="48"/>
        <v>44228</v>
      </c>
      <c r="F428" s="18" t="s">
        <v>2104</v>
      </c>
      <c r="G428" s="90" t="s">
        <v>2132</v>
      </c>
      <c r="H428" s="18" t="s">
        <v>1634</v>
      </c>
      <c r="I428" s="18" t="s">
        <v>2781</v>
      </c>
      <c r="J428" s="18" t="s">
        <v>2571</v>
      </c>
      <c r="K428" s="6" t="str">
        <f t="shared" si="42"/>
        <v>No</v>
      </c>
      <c r="L428" s="6" t="str">
        <f t="shared" si="43"/>
        <v>Yes</v>
      </c>
      <c r="M428" s="6" t="str">
        <f t="shared" si="44"/>
        <v>Yes</v>
      </c>
      <c r="N428" s="6" t="str">
        <f t="shared" si="45"/>
        <v>Yes</v>
      </c>
      <c r="O428" s="23" t="str">
        <f t="shared" si="46"/>
        <v>habitasse</v>
      </c>
      <c r="P428" s="6" t="b">
        <f>COUNTIF('Seat deployment CHG TKTs'!$B428:$B3440,I428)&gt;0</f>
        <v>0</v>
      </c>
      <c r="Q428" s="6" t="str">
        <f>IFERROR(INDEX('Seat deployment CHG TKTs'!$A$2:$A$3440,MATCH(I428,'Seat deployment CHG TKTs'!$B$2:$B$3440,0)),"No CHG TKT")</f>
        <v>No CHG TKT</v>
      </c>
      <c r="R428" s="6" t="b">
        <f>ISBLANK(#REF!)</f>
        <v>0</v>
      </c>
      <c r="S428" s="6" t="b">
        <f t="shared" si="47"/>
        <v>0</v>
      </c>
    </row>
    <row r="429" spans="1:19" ht="14.45" customHeight="1" x14ac:dyDescent="0.25">
      <c r="A429" t="s">
        <v>495</v>
      </c>
      <c r="B429" s="18" t="s">
        <v>962</v>
      </c>
      <c r="C429" s="18" t="s">
        <v>1431</v>
      </c>
      <c r="D429" s="29">
        <v>44229.977708333332</v>
      </c>
      <c r="E429" s="96">
        <f t="shared" si="48"/>
        <v>44229</v>
      </c>
      <c r="F429" s="18" t="s">
        <v>1920</v>
      </c>
      <c r="G429" s="90" t="s">
        <v>2131</v>
      </c>
      <c r="H429" s="18" t="s">
        <v>2375</v>
      </c>
      <c r="I429" s="18" t="s">
        <v>2817</v>
      </c>
      <c r="J429" s="18" t="s">
        <v>2568</v>
      </c>
      <c r="K429" s="6" t="str">
        <f t="shared" si="42"/>
        <v>No</v>
      </c>
      <c r="L429" s="6" t="str">
        <f t="shared" si="43"/>
        <v>Yes</v>
      </c>
      <c r="M429" s="6" t="str">
        <f t="shared" si="44"/>
        <v>Yes</v>
      </c>
      <c r="N429" s="6" t="str">
        <f t="shared" si="45"/>
        <v>Yes</v>
      </c>
      <c r="O429" s="23" t="str">
        <f t="shared" si="46"/>
        <v>habitasse</v>
      </c>
      <c r="P429" s="6" t="b">
        <f>COUNTIF('Seat deployment CHG TKTs'!$B429:$B3440,I429)&gt;0</f>
        <v>0</v>
      </c>
      <c r="Q429" s="6" t="str">
        <f>IFERROR(INDEX('Seat deployment CHG TKTs'!$A$2:$A$3440,MATCH(I429,'Seat deployment CHG TKTs'!$B$2:$B$3440,0)),"No CHG TKT")</f>
        <v>No CHG TKT</v>
      </c>
      <c r="R429" s="6" t="b">
        <f>ISBLANK(#REF!)</f>
        <v>0</v>
      </c>
      <c r="S429" s="6" t="b">
        <f t="shared" si="47"/>
        <v>0</v>
      </c>
    </row>
    <row r="430" spans="1:19" ht="14.45" customHeight="1" x14ac:dyDescent="0.25">
      <c r="A430" t="s">
        <v>361</v>
      </c>
      <c r="B430" s="18" t="s">
        <v>840</v>
      </c>
      <c r="C430" s="18" t="s">
        <v>1297</v>
      </c>
      <c r="D430" s="29">
        <v>44230.081574074073</v>
      </c>
      <c r="E430" s="96">
        <f t="shared" si="48"/>
        <v>44230</v>
      </c>
      <c r="F430" s="18" t="s">
        <v>1785</v>
      </c>
      <c r="G430" s="7" t="s">
        <v>4</v>
      </c>
      <c r="H430" s="18" t="s">
        <v>2263</v>
      </c>
      <c r="I430" s="18" t="s">
        <v>2852</v>
      </c>
      <c r="J430" s="18" t="s">
        <v>2566</v>
      </c>
      <c r="K430" s="6" t="str">
        <f t="shared" si="42"/>
        <v>No</v>
      </c>
      <c r="L430" s="6" t="str">
        <f t="shared" si="43"/>
        <v>No</v>
      </c>
      <c r="M430" s="6" t="str">
        <f t="shared" si="44"/>
        <v>No</v>
      </c>
      <c r="N430" s="6" t="str">
        <f t="shared" si="45"/>
        <v>Yes</v>
      </c>
      <c r="O430" s="23" t="str">
        <f t="shared" si="46"/>
        <v>habitasse</v>
      </c>
      <c r="P430" s="6" t="b">
        <f>COUNTIF('Seat deployment CHG TKTs'!$B430:$B3440,I430)&gt;0</f>
        <v>0</v>
      </c>
      <c r="Q430" s="6" t="str">
        <f>IFERROR(INDEX('Seat deployment CHG TKTs'!$A$2:$A$3440,MATCH(I430,'Seat deployment CHG TKTs'!$B$2:$B$3440,0)),"No CHG TKT")</f>
        <v>No CHG TKT</v>
      </c>
      <c r="R430" s="6" t="b">
        <f>ISBLANK(#REF!)</f>
        <v>0</v>
      </c>
      <c r="S430" s="6" t="b">
        <f t="shared" si="47"/>
        <v>0</v>
      </c>
    </row>
    <row r="431" spans="1:19" ht="14.45" customHeight="1" x14ac:dyDescent="0.25">
      <c r="A431" t="s">
        <v>237</v>
      </c>
      <c r="B431" s="18" t="s">
        <v>730</v>
      </c>
      <c r="C431" s="18" t="s">
        <v>1172</v>
      </c>
      <c r="D431" s="29">
        <v>44230.329351851855</v>
      </c>
      <c r="E431" s="96">
        <f t="shared" si="48"/>
        <v>44230</v>
      </c>
      <c r="F431" s="18" t="s">
        <v>1660</v>
      </c>
      <c r="G431" s="7" t="s">
        <v>4</v>
      </c>
      <c r="H431" s="18" t="s">
        <v>2155</v>
      </c>
      <c r="I431" s="18" t="s">
        <v>2960</v>
      </c>
      <c r="J431" s="18" t="s">
        <v>2562</v>
      </c>
      <c r="K431" s="6" t="str">
        <f t="shared" si="42"/>
        <v>No</v>
      </c>
      <c r="L431" s="6" t="str">
        <f t="shared" si="43"/>
        <v>Yes</v>
      </c>
      <c r="M431" s="6" t="str">
        <f t="shared" si="44"/>
        <v>Yes</v>
      </c>
      <c r="N431" s="6" t="str">
        <f t="shared" si="45"/>
        <v>Yes</v>
      </c>
      <c r="O431" s="23" t="str">
        <f t="shared" si="46"/>
        <v>habitasse</v>
      </c>
      <c r="P431" s="6" t="b">
        <f>COUNTIF('Seat deployment CHG TKTs'!$B431:$B3440,I431)&gt;0</f>
        <v>0</v>
      </c>
      <c r="Q431" s="6" t="str">
        <f>IFERROR(INDEX('Seat deployment CHG TKTs'!$A$2:$A$3440,MATCH(I431,'Seat deployment CHG TKTs'!$B$2:$B$3440,0)),"No CHG TKT")</f>
        <v>No CHG TKT</v>
      </c>
      <c r="R431" s="6" t="b">
        <f>ISBLANK(#REF!)</f>
        <v>0</v>
      </c>
      <c r="S431" s="6" t="b">
        <f t="shared" si="47"/>
        <v>0</v>
      </c>
    </row>
    <row r="432" spans="1:19" ht="14.45" customHeight="1" x14ac:dyDescent="0.25">
      <c r="A432" t="s">
        <v>252</v>
      </c>
      <c r="B432" s="18" t="s">
        <v>742</v>
      </c>
      <c r="C432" s="18" t="s">
        <v>1187</v>
      </c>
      <c r="D432" s="29">
        <v>44231.043738425928</v>
      </c>
      <c r="E432" s="96">
        <f t="shared" si="48"/>
        <v>44231</v>
      </c>
      <c r="F432" s="18" t="s">
        <v>1675</v>
      </c>
      <c r="G432" s="7" t="s">
        <v>4</v>
      </c>
      <c r="H432" s="18" t="s">
        <v>2168</v>
      </c>
      <c r="I432" s="18" t="s">
        <v>2638</v>
      </c>
      <c r="J432" s="18" t="s">
        <v>2564</v>
      </c>
      <c r="K432" s="6" t="str">
        <f t="shared" si="42"/>
        <v>No</v>
      </c>
      <c r="L432" s="6" t="str">
        <f t="shared" si="43"/>
        <v>Yes</v>
      </c>
      <c r="M432" s="6" t="str">
        <f t="shared" si="44"/>
        <v>Yes</v>
      </c>
      <c r="N432" s="6" t="str">
        <f t="shared" si="45"/>
        <v>Yes</v>
      </c>
      <c r="O432" s="23" t="str">
        <f t="shared" si="46"/>
        <v>habitasse</v>
      </c>
      <c r="P432" s="6" t="b">
        <f>COUNTIF('Seat deployment CHG TKTs'!$B432:$B3440,I432)&gt;0</f>
        <v>0</v>
      </c>
      <c r="Q432" s="6" t="str">
        <f>IFERROR(INDEX('Seat deployment CHG TKTs'!$A$2:$A$3440,MATCH(I432,'Seat deployment CHG TKTs'!$B$2:$B$3440,0)),"No CHG TKT")</f>
        <v>No CHG TKT</v>
      </c>
      <c r="R432" s="6" t="b">
        <f>ISBLANK(#REF!)</f>
        <v>0</v>
      </c>
      <c r="S432" s="6" t="b">
        <f t="shared" si="47"/>
        <v>0</v>
      </c>
    </row>
    <row r="433" spans="1:19" ht="14.45" customHeight="1" x14ac:dyDescent="0.25">
      <c r="A433" t="s">
        <v>407</v>
      </c>
      <c r="B433" s="18" t="s">
        <v>885</v>
      </c>
      <c r="C433" s="18" t="s">
        <v>1344</v>
      </c>
      <c r="D433" s="29">
        <v>44232.327673611115</v>
      </c>
      <c r="E433" s="96">
        <f t="shared" si="48"/>
        <v>44232</v>
      </c>
      <c r="F433" s="18" t="s">
        <v>1832</v>
      </c>
      <c r="G433" s="90" t="s">
        <v>5</v>
      </c>
      <c r="H433" s="18" t="s">
        <v>2299</v>
      </c>
      <c r="I433" s="18" t="s">
        <v>2652</v>
      </c>
      <c r="J433" s="18" t="s">
        <v>2567</v>
      </c>
      <c r="K433" s="6" t="str">
        <f t="shared" si="42"/>
        <v>No</v>
      </c>
      <c r="L433" s="6" t="str">
        <f t="shared" si="43"/>
        <v>Yes</v>
      </c>
      <c r="M433" s="6" t="str">
        <f t="shared" si="44"/>
        <v>Yes</v>
      </c>
      <c r="N433" s="6" t="str">
        <f t="shared" si="45"/>
        <v>Yes</v>
      </c>
      <c r="O433" s="23" t="str">
        <f t="shared" si="46"/>
        <v>habitasse</v>
      </c>
      <c r="P433" s="6" t="b">
        <f>COUNTIF('Seat deployment CHG TKTs'!$B433:$B3440,I433)&gt;0</f>
        <v>0</v>
      </c>
      <c r="Q433" s="6" t="str">
        <f>IFERROR(INDEX('Seat deployment CHG TKTs'!$A$2:$A$3440,MATCH(I433,'Seat deployment CHG TKTs'!$B$2:$B$3440,0)),"No CHG TKT")</f>
        <v>No CHG TKT</v>
      </c>
      <c r="R433" s="6" t="b">
        <f>ISBLANK(#REF!)</f>
        <v>0</v>
      </c>
      <c r="S433" s="6" t="b">
        <f t="shared" si="47"/>
        <v>0</v>
      </c>
    </row>
    <row r="434" spans="1:19" ht="14.45" customHeight="1" x14ac:dyDescent="0.25">
      <c r="A434" t="s">
        <v>519</v>
      </c>
      <c r="B434" s="18" t="s">
        <v>983</v>
      </c>
      <c r="C434" s="18" t="s">
        <v>1454</v>
      </c>
      <c r="D434" s="29">
        <v>44232.690763888888</v>
      </c>
      <c r="E434" s="96">
        <f t="shared" si="48"/>
        <v>44232</v>
      </c>
      <c r="F434" s="18" t="s">
        <v>1944</v>
      </c>
      <c r="G434" s="90" t="s">
        <v>2131</v>
      </c>
      <c r="H434" s="18" t="s">
        <v>2396</v>
      </c>
      <c r="I434" s="18" t="s">
        <v>2698</v>
      </c>
      <c r="J434" s="18" t="s">
        <v>2568</v>
      </c>
      <c r="K434" s="6" t="str">
        <f t="shared" si="42"/>
        <v>No</v>
      </c>
      <c r="L434" s="6" t="str">
        <f t="shared" si="43"/>
        <v>Yes</v>
      </c>
      <c r="M434" s="6" t="str">
        <f t="shared" si="44"/>
        <v>Yes</v>
      </c>
      <c r="N434" s="6" t="str">
        <f t="shared" si="45"/>
        <v>Yes</v>
      </c>
      <c r="O434" s="23" t="str">
        <f t="shared" si="46"/>
        <v>habitasse</v>
      </c>
      <c r="P434" s="6" t="b">
        <f>COUNTIF('Seat deployment CHG TKTs'!$B434:$B3440,I434)&gt;0</f>
        <v>0</v>
      </c>
      <c r="Q434" s="6" t="str">
        <f>IFERROR(INDEX('Seat deployment CHG TKTs'!$A$2:$A$3440,MATCH(I434,'Seat deployment CHG TKTs'!$B$2:$B$3440,0)),"No CHG TKT")</f>
        <v>No CHG TKT</v>
      </c>
      <c r="R434" s="6" t="b">
        <f>ISBLANK(#REF!)</f>
        <v>0</v>
      </c>
      <c r="S434" s="6" t="b">
        <f t="shared" si="47"/>
        <v>0</v>
      </c>
    </row>
    <row r="435" spans="1:19" ht="14.45" customHeight="1" x14ac:dyDescent="0.25">
      <c r="A435" t="s">
        <v>525</v>
      </c>
      <c r="B435" s="18" t="s">
        <v>989</v>
      </c>
      <c r="C435" s="18" t="s">
        <v>1460</v>
      </c>
      <c r="D435" s="29">
        <v>44233.182476851849</v>
      </c>
      <c r="E435" s="96">
        <f t="shared" si="48"/>
        <v>44233</v>
      </c>
      <c r="F435" s="18" t="s">
        <v>1950</v>
      </c>
      <c r="G435" s="90" t="s">
        <v>2131</v>
      </c>
      <c r="H435" s="18" t="s">
        <v>2401</v>
      </c>
      <c r="I435" s="18" t="s">
        <v>2724</v>
      </c>
      <c r="J435" s="18" t="s">
        <v>2568</v>
      </c>
      <c r="K435" s="6" t="str">
        <f t="shared" si="42"/>
        <v>No</v>
      </c>
      <c r="L435" s="6" t="str">
        <f t="shared" si="43"/>
        <v>Yes</v>
      </c>
      <c r="M435" s="6" t="str">
        <f t="shared" si="44"/>
        <v>Yes</v>
      </c>
      <c r="N435" s="6" t="str">
        <f t="shared" si="45"/>
        <v>Yes</v>
      </c>
      <c r="O435" s="23" t="str">
        <f t="shared" si="46"/>
        <v>congue</v>
      </c>
      <c r="P435" s="6" t="b">
        <f>COUNTIF('Seat deployment CHG TKTs'!$B435:$B3440,I435)&gt;0</f>
        <v>0</v>
      </c>
      <c r="Q435" s="6" t="str">
        <f>IFERROR(INDEX('Seat deployment CHG TKTs'!$A$2:$A$3440,MATCH(I435,'Seat deployment CHG TKTs'!$B$2:$B$3440,0)),"No CHG TKT")</f>
        <v>No CHG TKT</v>
      </c>
      <c r="R435" s="6" t="b">
        <f>ISBLANK(#REF!)</f>
        <v>0</v>
      </c>
      <c r="S435" s="6" t="b">
        <f t="shared" si="47"/>
        <v>0</v>
      </c>
    </row>
    <row r="436" spans="1:19" ht="14.45" customHeight="1" x14ac:dyDescent="0.25">
      <c r="A436" t="s">
        <v>675</v>
      </c>
      <c r="B436" s="18" t="s">
        <v>1119</v>
      </c>
      <c r="C436" s="18" t="s">
        <v>1603</v>
      </c>
      <c r="D436" s="29">
        <v>44233.403923611113</v>
      </c>
      <c r="E436" s="96">
        <f t="shared" si="48"/>
        <v>44233</v>
      </c>
      <c r="F436" s="18" t="s">
        <v>2099</v>
      </c>
      <c r="G436" s="90" t="s">
        <v>2132</v>
      </c>
      <c r="H436" s="18" t="s">
        <v>2533</v>
      </c>
      <c r="I436" s="18" t="s">
        <v>2812</v>
      </c>
      <c r="J436" s="18" t="s">
        <v>2571</v>
      </c>
      <c r="K436" s="6" t="str">
        <f t="shared" si="42"/>
        <v>No</v>
      </c>
      <c r="L436" s="6" t="str">
        <f t="shared" si="43"/>
        <v>No</v>
      </c>
      <c r="M436" s="6" t="str">
        <f t="shared" si="44"/>
        <v>No</v>
      </c>
      <c r="N436" s="6" t="str">
        <f t="shared" si="45"/>
        <v>Yes</v>
      </c>
      <c r="O436" s="23" t="str">
        <f t="shared" si="46"/>
        <v>habitasse</v>
      </c>
      <c r="P436" s="6" t="b">
        <f>COUNTIF('Seat deployment CHG TKTs'!$B436:$B3440,I436)&gt;0</f>
        <v>0</v>
      </c>
      <c r="Q436" s="6" t="str">
        <f>IFERROR(INDEX('Seat deployment CHG TKTs'!$A$2:$A$3440,MATCH(I436,'Seat deployment CHG TKTs'!$B$2:$B$3440,0)),"No CHG TKT")</f>
        <v>No CHG TKT</v>
      </c>
      <c r="R436" s="6" t="b">
        <f>ISBLANK(#REF!)</f>
        <v>0</v>
      </c>
      <c r="S436" s="6" t="b">
        <f t="shared" si="47"/>
        <v>0</v>
      </c>
    </row>
    <row r="437" spans="1:19" ht="14.45" customHeight="1" x14ac:dyDescent="0.25">
      <c r="A437" t="s">
        <v>666</v>
      </c>
      <c r="B437" s="18" t="s">
        <v>1111</v>
      </c>
      <c r="C437" s="18" t="s">
        <v>1596</v>
      </c>
      <c r="D437" s="29">
        <v>44233.662627314814</v>
      </c>
      <c r="E437" s="96">
        <f t="shared" si="48"/>
        <v>44233</v>
      </c>
      <c r="F437" s="18" t="s">
        <v>2090</v>
      </c>
      <c r="G437" s="90" t="s">
        <v>2132</v>
      </c>
      <c r="H437" s="18" t="s">
        <v>2525</v>
      </c>
      <c r="I437" s="18" t="s">
        <v>2737</v>
      </c>
      <c r="J437" s="18" t="s">
        <v>2571</v>
      </c>
      <c r="K437" s="6" t="str">
        <f t="shared" si="42"/>
        <v>No</v>
      </c>
      <c r="L437" s="6" t="str">
        <f t="shared" si="43"/>
        <v>Yes</v>
      </c>
      <c r="M437" s="6" t="str">
        <f t="shared" si="44"/>
        <v>Yes</v>
      </c>
      <c r="N437" s="6" t="str">
        <f t="shared" si="45"/>
        <v>No</v>
      </c>
      <c r="O437" s="23" t="str">
        <f t="shared" si="46"/>
        <v>habitasse</v>
      </c>
      <c r="P437" s="6" t="b">
        <f>COUNTIF('Seat deployment CHG TKTs'!$B437:$B3440,I437)&gt;0</f>
        <v>0</v>
      </c>
      <c r="Q437" s="6" t="str">
        <f>IFERROR(INDEX('Seat deployment CHG TKTs'!$A$2:$A$3440,MATCH(I437,'Seat deployment CHG TKTs'!$B$2:$B$3440,0)),"No CHG TKT")</f>
        <v>No CHG TKT</v>
      </c>
      <c r="R437" s="6" t="b">
        <f>ISBLANK(#REF!)</f>
        <v>0</v>
      </c>
      <c r="S437" s="6" t="b">
        <f t="shared" si="47"/>
        <v>0</v>
      </c>
    </row>
    <row r="438" spans="1:19" ht="14.45" customHeight="1" x14ac:dyDescent="0.25">
      <c r="A438" t="s">
        <v>356</v>
      </c>
      <c r="B438" s="18" t="s">
        <v>834</v>
      </c>
      <c r="C438" s="18" t="s">
        <v>1291</v>
      </c>
      <c r="D438" s="29">
        <v>44234.116099537037</v>
      </c>
      <c r="E438" s="96">
        <f t="shared" si="48"/>
        <v>44234</v>
      </c>
      <c r="F438" s="18" t="s">
        <v>1779</v>
      </c>
      <c r="G438" s="7" t="s">
        <v>4</v>
      </c>
      <c r="H438" s="18" t="s">
        <v>2257</v>
      </c>
      <c r="I438" s="18" t="s">
        <v>2629</v>
      </c>
      <c r="J438" s="18" t="s">
        <v>2566</v>
      </c>
      <c r="K438" s="6" t="str">
        <f t="shared" si="42"/>
        <v>No</v>
      </c>
      <c r="L438" s="6" t="str">
        <f t="shared" si="43"/>
        <v>No</v>
      </c>
      <c r="M438" s="6" t="str">
        <f t="shared" si="44"/>
        <v>No</v>
      </c>
      <c r="N438" s="6" t="str">
        <f t="shared" si="45"/>
        <v>Yes</v>
      </c>
      <c r="O438" s="23" t="str">
        <f t="shared" si="46"/>
        <v>feugiat</v>
      </c>
      <c r="P438" s="6" t="b">
        <f>COUNTIF('Seat deployment CHG TKTs'!$B438:$B3440,I438)&gt;0</f>
        <v>0</v>
      </c>
      <c r="Q438" s="6" t="str">
        <f>IFERROR(INDEX('Seat deployment CHG TKTs'!$A$2:$A$3440,MATCH(I438,'Seat deployment CHG TKTs'!$B$2:$B$3440,0)),"No CHG TKT")</f>
        <v>No CHG TKT</v>
      </c>
      <c r="R438" s="6" t="b">
        <f>ISBLANK(#REF!)</f>
        <v>0</v>
      </c>
      <c r="S438" s="6" t="b">
        <f t="shared" si="47"/>
        <v>0</v>
      </c>
    </row>
    <row r="439" spans="1:19" ht="14.45" customHeight="1" x14ac:dyDescent="0.25">
      <c r="A439" t="s">
        <v>647</v>
      </c>
      <c r="B439" s="18" t="s">
        <v>1093</v>
      </c>
      <c r="C439" s="18" t="s">
        <v>1577</v>
      </c>
      <c r="D439" s="29">
        <v>44234.135335648149</v>
      </c>
      <c r="E439" s="96">
        <f t="shared" si="48"/>
        <v>44234</v>
      </c>
      <c r="F439" s="18" t="s">
        <v>2071</v>
      </c>
      <c r="G439" s="90" t="s">
        <v>2132</v>
      </c>
      <c r="H439" s="18" t="s">
        <v>2508</v>
      </c>
      <c r="I439" s="18" t="s">
        <v>2758</v>
      </c>
      <c r="J439" s="18" t="s">
        <v>2570</v>
      </c>
      <c r="K439" s="6" t="str">
        <f t="shared" si="42"/>
        <v>No</v>
      </c>
      <c r="L439" s="6" t="str">
        <f t="shared" si="43"/>
        <v>Yes</v>
      </c>
      <c r="M439" s="6" t="str">
        <f t="shared" si="44"/>
        <v>Yes</v>
      </c>
      <c r="N439" s="6" t="str">
        <f t="shared" si="45"/>
        <v>Yes</v>
      </c>
      <c r="O439" s="23" t="str">
        <f t="shared" si="46"/>
        <v>habitasse</v>
      </c>
      <c r="P439" s="6" t="b">
        <f>COUNTIF('Seat deployment CHG TKTs'!$B439:$B3440,I439)&gt;0</f>
        <v>0</v>
      </c>
      <c r="Q439" s="6" t="str">
        <f>IFERROR(INDEX('Seat deployment CHG TKTs'!$A$2:$A$3440,MATCH(I439,'Seat deployment CHG TKTs'!$B$2:$B$3440,0)),"No CHG TKT")</f>
        <v>No CHG TKT</v>
      </c>
      <c r="R439" s="6" t="b">
        <f>ISBLANK(#REF!)</f>
        <v>0</v>
      </c>
      <c r="S439" s="6" t="b">
        <f t="shared" si="47"/>
        <v>0</v>
      </c>
    </row>
    <row r="440" spans="1:19" ht="14.45" customHeight="1" x14ac:dyDescent="0.25">
      <c r="A440" t="s">
        <v>571</v>
      </c>
      <c r="B440" s="18" t="s">
        <v>1028</v>
      </c>
      <c r="C440" s="18" t="s">
        <v>1506</v>
      </c>
      <c r="D440" s="29">
        <v>44234.155173611114</v>
      </c>
      <c r="E440" s="96">
        <f t="shared" si="48"/>
        <v>44234</v>
      </c>
      <c r="F440" s="18" t="s">
        <v>1995</v>
      </c>
      <c r="G440" s="90" t="s">
        <v>2132</v>
      </c>
      <c r="H440" s="18" t="s">
        <v>2439</v>
      </c>
      <c r="I440" s="18" t="s">
        <v>3021</v>
      </c>
      <c r="J440" s="18" t="s">
        <v>2569</v>
      </c>
      <c r="K440" s="6" t="str">
        <f t="shared" si="42"/>
        <v>No</v>
      </c>
      <c r="L440" s="6" t="str">
        <f t="shared" si="43"/>
        <v>No</v>
      </c>
      <c r="M440" s="6" t="str">
        <f t="shared" si="44"/>
        <v>No</v>
      </c>
      <c r="N440" s="6" t="str">
        <f t="shared" si="45"/>
        <v>Yes</v>
      </c>
      <c r="O440" s="23" t="str">
        <f t="shared" si="46"/>
        <v>magnis</v>
      </c>
      <c r="P440" s="6" t="b">
        <f>COUNTIF('Seat deployment CHG TKTs'!$B440:$B3440,I440)&gt;0</f>
        <v>0</v>
      </c>
      <c r="Q440" s="6" t="str">
        <f>IFERROR(INDEX('Seat deployment CHG TKTs'!$A$2:$A$3440,MATCH(I440,'Seat deployment CHG TKTs'!$B$2:$B$3440,0)),"No CHG TKT")</f>
        <v>No CHG TKT</v>
      </c>
      <c r="R440" s="6" t="b">
        <f>ISBLANK(#REF!)</f>
        <v>0</v>
      </c>
      <c r="S440" s="6" t="b">
        <f t="shared" si="47"/>
        <v>0</v>
      </c>
    </row>
    <row r="441" spans="1:19" ht="14.45" customHeight="1" x14ac:dyDescent="0.25">
      <c r="A441" t="s">
        <v>697</v>
      </c>
      <c r="B441" s="18" t="s">
        <v>1138</v>
      </c>
      <c r="C441" s="18" t="s">
        <v>1626</v>
      </c>
      <c r="D441" s="29">
        <v>44234.272372685184</v>
      </c>
      <c r="E441" s="96">
        <f t="shared" si="48"/>
        <v>44234</v>
      </c>
      <c r="F441" s="18" t="s">
        <v>2122</v>
      </c>
      <c r="G441" s="90" t="s">
        <v>2132</v>
      </c>
      <c r="H441" s="18" t="s">
        <v>2554</v>
      </c>
      <c r="I441" s="18" t="s">
        <v>2690</v>
      </c>
      <c r="J441" s="18" t="s">
        <v>2571</v>
      </c>
      <c r="K441" s="6" t="str">
        <f t="shared" si="42"/>
        <v>No</v>
      </c>
      <c r="L441" s="6" t="str">
        <f t="shared" si="43"/>
        <v>Yes</v>
      </c>
      <c r="M441" s="6" t="str">
        <f t="shared" si="44"/>
        <v>Yes</v>
      </c>
      <c r="N441" s="6" t="str">
        <f t="shared" si="45"/>
        <v>Yes</v>
      </c>
      <c r="O441" s="23" t="str">
        <f t="shared" si="46"/>
        <v>habitasse</v>
      </c>
      <c r="P441" s="6" t="b">
        <f>COUNTIF('Seat deployment CHG TKTs'!$B441:$B3440,I441)&gt;0</f>
        <v>0</v>
      </c>
      <c r="Q441" s="6" t="str">
        <f>IFERROR(INDEX('Seat deployment CHG TKTs'!$A$2:$A$3440,MATCH(I441,'Seat deployment CHG TKTs'!$B$2:$B$3440,0)),"No CHG TKT")</f>
        <v>No CHG TKT</v>
      </c>
      <c r="R441" s="6" t="b">
        <f>ISBLANK(#REF!)</f>
        <v>0</v>
      </c>
      <c r="S441" s="6" t="b">
        <f t="shared" si="47"/>
        <v>0</v>
      </c>
    </row>
    <row r="442" spans="1:19" ht="14.45" customHeight="1" x14ac:dyDescent="0.25">
      <c r="A442" t="s">
        <v>608</v>
      </c>
      <c r="B442" s="18" t="s">
        <v>723</v>
      </c>
      <c r="C442" s="18" t="s">
        <v>1193</v>
      </c>
      <c r="D442" s="29">
        <v>44234.7265625</v>
      </c>
      <c r="E442" s="96">
        <f t="shared" si="48"/>
        <v>44234</v>
      </c>
      <c r="F442" s="18" t="s">
        <v>2032</v>
      </c>
      <c r="G442" s="90" t="s">
        <v>2132</v>
      </c>
      <c r="H442" s="18" t="s">
        <v>2472</v>
      </c>
      <c r="I442" s="18" t="s">
        <v>2603</v>
      </c>
      <c r="J442" s="18" t="s">
        <v>2570</v>
      </c>
      <c r="K442" s="6" t="str">
        <f t="shared" si="42"/>
        <v>No</v>
      </c>
      <c r="L442" s="6" t="str">
        <f t="shared" si="43"/>
        <v>Yes</v>
      </c>
      <c r="M442" s="6" t="str">
        <f t="shared" si="44"/>
        <v>Yes</v>
      </c>
      <c r="N442" s="6" t="str">
        <f t="shared" si="45"/>
        <v>Yes</v>
      </c>
      <c r="O442" s="23" t="str">
        <f t="shared" si="46"/>
        <v>habitasse</v>
      </c>
      <c r="P442" s="6" t="b">
        <f>COUNTIF('Seat deployment CHG TKTs'!$B442:$B3440,I442)&gt;0</f>
        <v>1</v>
      </c>
      <c r="Q442" s="6" t="str">
        <f>IFERROR(INDEX('Seat deployment CHG TKTs'!$A$2:$A$3440,MATCH(I442,'Seat deployment CHG TKTs'!$B$2:$B$3440,0)),"No CHG TKT")</f>
        <v>CHG0004238</v>
      </c>
      <c r="R442" s="6" t="b">
        <f>ISBLANK(#REF!)</f>
        <v>0</v>
      </c>
      <c r="S442" s="6" t="b">
        <f t="shared" si="47"/>
        <v>0</v>
      </c>
    </row>
    <row r="443" spans="1:19" ht="14.45" customHeight="1" x14ac:dyDescent="0.25">
      <c r="A443" t="s">
        <v>550</v>
      </c>
      <c r="B443" s="18" t="s">
        <v>1122</v>
      </c>
      <c r="C443" s="18" t="s">
        <v>1485</v>
      </c>
      <c r="D443" s="29">
        <v>44235.503564814811</v>
      </c>
      <c r="E443" s="96">
        <f t="shared" si="48"/>
        <v>44235</v>
      </c>
      <c r="F443" s="18" t="s">
        <v>1975</v>
      </c>
      <c r="G443" s="90" t="s">
        <v>2132</v>
      </c>
      <c r="H443" s="18" t="s">
        <v>1634</v>
      </c>
      <c r="I443" s="18" t="s">
        <v>2595</v>
      </c>
      <c r="J443" s="18" t="s">
        <v>2568</v>
      </c>
      <c r="K443" s="6" t="str">
        <f t="shared" si="42"/>
        <v>No</v>
      </c>
      <c r="L443" s="6" t="str">
        <f t="shared" si="43"/>
        <v>Yes</v>
      </c>
      <c r="M443" s="6" t="str">
        <f t="shared" si="44"/>
        <v>Yes</v>
      </c>
      <c r="N443" s="6" t="str">
        <f t="shared" si="45"/>
        <v>Yes</v>
      </c>
      <c r="O443" s="23" t="str">
        <f t="shared" si="46"/>
        <v>habitasse</v>
      </c>
      <c r="P443" s="6" t="b">
        <f>COUNTIF('Seat deployment CHG TKTs'!$B443:$B3440,I443)&gt;0</f>
        <v>1</v>
      </c>
      <c r="Q443" s="6" t="str">
        <f>IFERROR(INDEX('Seat deployment CHG TKTs'!$A$2:$A$3440,MATCH(I443,'Seat deployment CHG TKTs'!$B$2:$B$3440,0)),"No CHG TKT")</f>
        <v>CHG0002689</v>
      </c>
      <c r="R443" s="6" t="b">
        <f>ISBLANK(#REF!)</f>
        <v>0</v>
      </c>
      <c r="S443" s="6" t="b">
        <f t="shared" si="47"/>
        <v>0</v>
      </c>
    </row>
    <row r="444" spans="1:19" ht="14.45" customHeight="1" x14ac:dyDescent="0.25">
      <c r="A444" t="s">
        <v>663</v>
      </c>
      <c r="B444" s="18" t="s">
        <v>1108</v>
      </c>
      <c r="C444" s="18" t="s">
        <v>1593</v>
      </c>
      <c r="D444" s="29">
        <v>44235.700416666667</v>
      </c>
      <c r="E444" s="96">
        <f t="shared" si="48"/>
        <v>44235</v>
      </c>
      <c r="F444" s="18" t="s">
        <v>2087</v>
      </c>
      <c r="G444" s="90" t="s">
        <v>2132</v>
      </c>
      <c r="H444" s="18" t="s">
        <v>2522</v>
      </c>
      <c r="I444" s="18" t="s">
        <v>2985</v>
      </c>
      <c r="J444" s="18" t="s">
        <v>2570</v>
      </c>
      <c r="K444" s="6" t="str">
        <f t="shared" si="42"/>
        <v>No</v>
      </c>
      <c r="L444" s="6" t="str">
        <f t="shared" si="43"/>
        <v>Yes</v>
      </c>
      <c r="M444" s="6" t="str">
        <f t="shared" si="44"/>
        <v>Yes</v>
      </c>
      <c r="N444" s="6" t="str">
        <f t="shared" si="45"/>
        <v>Yes</v>
      </c>
      <c r="O444" s="23" t="str">
        <f t="shared" si="46"/>
        <v>habitasse</v>
      </c>
      <c r="P444" s="6" t="b">
        <f>COUNTIF('Seat deployment CHG TKTs'!$B444:$B3440,I444)&gt;0</f>
        <v>0</v>
      </c>
      <c r="Q444" s="6" t="str">
        <f>IFERROR(INDEX('Seat deployment CHG TKTs'!$A$2:$A$3440,MATCH(I444,'Seat deployment CHG TKTs'!$B$2:$B$3440,0)),"No CHG TKT")</f>
        <v>No CHG TKT</v>
      </c>
      <c r="R444" s="6" t="b">
        <f>ISBLANK(#REF!)</f>
        <v>0</v>
      </c>
      <c r="S444" s="6" t="b">
        <f t="shared" si="47"/>
        <v>0</v>
      </c>
    </row>
    <row r="445" spans="1:19" ht="14.45" customHeight="1" x14ac:dyDescent="0.25">
      <c r="A445" t="s">
        <v>246</v>
      </c>
      <c r="B445" s="18" t="s">
        <v>766</v>
      </c>
      <c r="C445" s="18" t="s">
        <v>1181</v>
      </c>
      <c r="D445" s="29">
        <v>44236.839826388888</v>
      </c>
      <c r="E445" s="96">
        <f t="shared" si="48"/>
        <v>44236</v>
      </c>
      <c r="F445" s="18" t="s">
        <v>1669</v>
      </c>
      <c r="G445" s="7" t="s">
        <v>4</v>
      </c>
      <c r="H445" s="18" t="s">
        <v>2163</v>
      </c>
      <c r="I445" s="18" t="s">
        <v>2601</v>
      </c>
      <c r="J445" s="18" t="s">
        <v>2562</v>
      </c>
      <c r="K445" s="6" t="str">
        <f t="shared" si="42"/>
        <v>No</v>
      </c>
      <c r="L445" s="6" t="str">
        <f t="shared" si="43"/>
        <v>Yes</v>
      </c>
      <c r="M445" s="6" t="str">
        <f t="shared" si="44"/>
        <v>Yes</v>
      </c>
      <c r="N445" s="6" t="str">
        <f t="shared" si="45"/>
        <v>Yes</v>
      </c>
      <c r="O445" s="23" t="str">
        <f t="shared" si="46"/>
        <v>habitasse</v>
      </c>
      <c r="P445" s="6" t="b">
        <f>COUNTIF('Seat deployment CHG TKTs'!$B445:$B3440,I445)&gt;0</f>
        <v>1</v>
      </c>
      <c r="Q445" s="6" t="str">
        <f>IFERROR(INDEX('Seat deployment CHG TKTs'!$A$2:$A$3440,MATCH(I445,'Seat deployment CHG TKTs'!$B$2:$B$3440,0)),"No CHG TKT")</f>
        <v>CHG0008148</v>
      </c>
      <c r="R445" s="6" t="b">
        <f>ISBLANK(#REF!)</f>
        <v>0</v>
      </c>
      <c r="S445" s="6" t="b">
        <f t="shared" si="47"/>
        <v>0</v>
      </c>
    </row>
    <row r="446" spans="1:19" ht="14.45" customHeight="1" x14ac:dyDescent="0.25">
      <c r="A446" t="s">
        <v>316</v>
      </c>
      <c r="B446" s="18" t="s">
        <v>799</v>
      </c>
      <c r="C446" s="18" t="s">
        <v>1251</v>
      </c>
      <c r="D446" s="29">
        <v>44239.255972222221</v>
      </c>
      <c r="E446" s="96">
        <f t="shared" si="48"/>
        <v>44239</v>
      </c>
      <c r="F446" s="18" t="s">
        <v>1739</v>
      </c>
      <c r="G446" s="7" t="s">
        <v>4</v>
      </c>
      <c r="H446" s="18" t="s">
        <v>2224</v>
      </c>
      <c r="I446" s="18" t="s">
        <v>2702</v>
      </c>
      <c r="J446" s="18" t="s">
        <v>2566</v>
      </c>
      <c r="K446" s="6" t="str">
        <f t="shared" si="42"/>
        <v>No</v>
      </c>
      <c r="L446" s="6" t="str">
        <f t="shared" si="43"/>
        <v>Yes</v>
      </c>
      <c r="M446" s="6" t="str">
        <f t="shared" si="44"/>
        <v>Yes</v>
      </c>
      <c r="N446" s="6" t="str">
        <f t="shared" si="45"/>
        <v>Yes</v>
      </c>
      <c r="O446" s="23" t="str">
        <f t="shared" si="46"/>
        <v>habitasse</v>
      </c>
      <c r="P446" s="6" t="b">
        <f>COUNTIF('Seat deployment CHG TKTs'!$B446:$B3440,I446)&gt;0</f>
        <v>0</v>
      </c>
      <c r="Q446" s="6" t="str">
        <f>IFERROR(INDEX('Seat deployment CHG TKTs'!$A$2:$A$3440,MATCH(I446,'Seat deployment CHG TKTs'!$B$2:$B$3440,0)),"No CHG TKT")</f>
        <v>No CHG TKT</v>
      </c>
      <c r="R446" s="6" t="b">
        <f>ISBLANK(#REF!)</f>
        <v>0</v>
      </c>
      <c r="S446" s="6" t="b">
        <f t="shared" si="47"/>
        <v>0</v>
      </c>
    </row>
    <row r="447" spans="1:19" ht="14.45" customHeight="1" x14ac:dyDescent="0.25">
      <c r="A447" t="s">
        <v>216</v>
      </c>
      <c r="B447" s="18" t="s">
        <v>710</v>
      </c>
      <c r="C447" s="18" t="s">
        <v>1151</v>
      </c>
      <c r="D447" s="29">
        <v>44241.204432870371</v>
      </c>
      <c r="E447" s="96">
        <f t="shared" si="48"/>
        <v>44241</v>
      </c>
      <c r="F447" s="18" t="s">
        <v>1639</v>
      </c>
      <c r="G447" s="7" t="s">
        <v>4</v>
      </c>
      <c r="H447" s="18" t="s">
        <v>1634</v>
      </c>
      <c r="I447" s="18" t="s">
        <v>2915</v>
      </c>
      <c r="J447" s="18" t="s">
        <v>2561</v>
      </c>
      <c r="K447" s="6" t="str">
        <f t="shared" si="42"/>
        <v>No</v>
      </c>
      <c r="L447" s="6" t="str">
        <f t="shared" si="43"/>
        <v>No</v>
      </c>
      <c r="M447" s="6" t="str">
        <f t="shared" si="44"/>
        <v>No</v>
      </c>
      <c r="N447" s="6" t="str">
        <f t="shared" si="45"/>
        <v>Yes</v>
      </c>
      <c r="O447" s="23" t="str">
        <f t="shared" si="46"/>
        <v>habitasse</v>
      </c>
      <c r="P447" s="6" t="b">
        <f>COUNTIF('Seat deployment CHG TKTs'!$B447:$B3440,I447)&gt;0</f>
        <v>0</v>
      </c>
      <c r="Q447" s="6" t="str">
        <f>IFERROR(INDEX('Seat deployment CHG TKTs'!$A$2:$A$3440,MATCH(I447,'Seat deployment CHG TKTs'!$B$2:$B$3440,0)),"No CHG TKT")</f>
        <v>No CHG TKT</v>
      </c>
      <c r="R447" s="6" t="b">
        <f>ISBLANK(#REF!)</f>
        <v>0</v>
      </c>
      <c r="S447" s="6" t="b">
        <f t="shared" si="47"/>
        <v>0</v>
      </c>
    </row>
    <row r="448" spans="1:19" ht="14.45" customHeight="1" x14ac:dyDescent="0.25">
      <c r="A448" t="s">
        <v>494</v>
      </c>
      <c r="B448" s="18" t="s">
        <v>961</v>
      </c>
      <c r="C448" s="18" t="s">
        <v>1430</v>
      </c>
      <c r="D448" s="29">
        <v>44241.660462962966</v>
      </c>
      <c r="E448" s="96">
        <f t="shared" si="48"/>
        <v>44241</v>
      </c>
      <c r="F448" s="18" t="s">
        <v>1919</v>
      </c>
      <c r="G448" s="90" t="s">
        <v>2131</v>
      </c>
      <c r="H448" s="18" t="s">
        <v>2374</v>
      </c>
      <c r="I448" s="18" t="s">
        <v>2721</v>
      </c>
      <c r="J448" s="18" t="s">
        <v>2568</v>
      </c>
      <c r="K448" s="6" t="str">
        <f t="shared" si="42"/>
        <v>No</v>
      </c>
      <c r="L448" s="6" t="str">
        <f t="shared" si="43"/>
        <v>Yes</v>
      </c>
      <c r="M448" s="6" t="str">
        <f t="shared" si="44"/>
        <v>Yes</v>
      </c>
      <c r="N448" s="6" t="str">
        <f t="shared" si="45"/>
        <v>Yes</v>
      </c>
      <c r="O448" s="23" t="str">
        <f t="shared" si="46"/>
        <v>habitasse</v>
      </c>
      <c r="P448" s="6" t="b">
        <f>COUNTIF('Seat deployment CHG TKTs'!$B448:$B3440,I448)&gt;0</f>
        <v>0</v>
      </c>
      <c r="Q448" s="6" t="str">
        <f>IFERROR(INDEX('Seat deployment CHG TKTs'!$A$2:$A$3440,MATCH(I448,'Seat deployment CHG TKTs'!$B$2:$B$3440,0)),"No CHG TKT")</f>
        <v>No CHG TKT</v>
      </c>
      <c r="R448" s="6" t="b">
        <f>ISBLANK(#REF!)</f>
        <v>0</v>
      </c>
      <c r="S448" s="6" t="b">
        <f t="shared" si="47"/>
        <v>0</v>
      </c>
    </row>
    <row r="449" spans="1:19" ht="14.45" customHeight="1" x14ac:dyDescent="0.25">
      <c r="A449" t="s">
        <v>480</v>
      </c>
      <c r="B449" s="18" t="s">
        <v>950</v>
      </c>
      <c r="C449" s="18" t="s">
        <v>1416</v>
      </c>
      <c r="D449" s="29">
        <v>44241.697581018518</v>
      </c>
      <c r="E449" s="96">
        <f t="shared" si="48"/>
        <v>44241</v>
      </c>
      <c r="F449" s="18" t="s">
        <v>1905</v>
      </c>
      <c r="G449" s="90" t="s">
        <v>2131</v>
      </c>
      <c r="H449" s="18" t="s">
        <v>2362</v>
      </c>
      <c r="I449" s="18" t="s">
        <v>2752</v>
      </c>
      <c r="J449" s="18" t="s">
        <v>2568</v>
      </c>
      <c r="K449" s="6" t="str">
        <f t="shared" si="42"/>
        <v>No</v>
      </c>
      <c r="L449" s="6" t="str">
        <f t="shared" si="43"/>
        <v>Yes</v>
      </c>
      <c r="M449" s="6" t="str">
        <f t="shared" si="44"/>
        <v>Yes</v>
      </c>
      <c r="N449" s="6" t="str">
        <f t="shared" si="45"/>
        <v>Yes</v>
      </c>
      <c r="O449" s="23" t="str">
        <f t="shared" si="46"/>
        <v>congue</v>
      </c>
      <c r="P449" s="6" t="b">
        <f>COUNTIF('Seat deployment CHG TKTs'!$B449:$B3440,I449)&gt;0</f>
        <v>0</v>
      </c>
      <c r="Q449" s="6" t="str">
        <f>IFERROR(INDEX('Seat deployment CHG TKTs'!$A$2:$A$3440,MATCH(I449,'Seat deployment CHG TKTs'!$B$2:$B$3440,0)),"No CHG TKT")</f>
        <v>No CHG TKT</v>
      </c>
      <c r="R449" s="6" t="b">
        <f>ISBLANK(#REF!)</f>
        <v>0</v>
      </c>
      <c r="S449" s="6" t="b">
        <f t="shared" si="47"/>
        <v>0</v>
      </c>
    </row>
    <row r="450" spans="1:19" ht="14.45" customHeight="1" x14ac:dyDescent="0.25">
      <c r="A450" t="s">
        <v>295</v>
      </c>
      <c r="B450" s="18" t="s">
        <v>782</v>
      </c>
      <c r="C450" s="18" t="s">
        <v>1230</v>
      </c>
      <c r="D450" s="29">
        <v>44242.175856481481</v>
      </c>
      <c r="E450" s="96">
        <f t="shared" si="48"/>
        <v>44242</v>
      </c>
      <c r="F450" s="18" t="s">
        <v>1718</v>
      </c>
      <c r="G450" s="7" t="s">
        <v>4</v>
      </c>
      <c r="H450" s="18" t="s">
        <v>2206</v>
      </c>
      <c r="I450" s="18" t="s">
        <v>2874</v>
      </c>
      <c r="J450" s="18" t="s">
        <v>2565</v>
      </c>
      <c r="K450" s="6" t="str">
        <f t="shared" ref="K450:K500" si="49">IFERROR(
IF(OR(
SUMPRODUCT(--ISNUMBER(SEARCH("sed sit",$C450)))&gt;0,
SUMPRODUCT(--ISNUMBER(SEARCH("nisl elit",$C450)))&gt;0,
SUMPRODUCT(--ISNUMBER(SEARCH("condimentum",$C450)))&gt;0),"Yes","No"),"")</f>
        <v>No</v>
      </c>
      <c r="L450" s="6" t="str">
        <f t="shared" ref="L450:L500" si="50">IFERROR(
IF(OR(
SUMPRODUCT(--ISNUMBER(SEARCH("sed sit",$F450)))&gt;0,
SUMPRODUCT(--ISNUMBER(SEARCH("nisl elit",$F450)))&gt;0,
SUMPRODUCT(--ISNUMBER(SEARCH("condimentum",$F450)))&gt;0),"Yes","No"),"")</f>
        <v>Yes</v>
      </c>
      <c r="M450" s="6" t="str">
        <f t="shared" ref="M450:M500" si="51">IFERROR(
IF(OR(K450=
"Yes",L450=
"Yes"),"Yes","No"),"")</f>
        <v>Yes</v>
      </c>
      <c r="N450" s="6" t="str">
        <f t="shared" ref="N450:N500" si="52">IFERROR(
IF(SUMPRODUCT(--ISNUMBER(SEARCH("augue",$F450))),"Yes","No"),"")</f>
        <v>Yes</v>
      </c>
      <c r="O450" s="23" t="str">
        <f t="shared" ref="O450:O500" si="53">IF(ISNUMBER(SEARCH("habitasse",$F450)),"habitasse",
IF(ISNUMBER(SEARCH("congue",$F450)),"congue",
IF(ISNUMBER(SEARCH("pede",$F450,)),"pede",
IF(ISNUMBER(SEARCH("feugiat",$F450)),"feugiat",
IF(ISNUMBER(SEARCH("tempus",$F450)),"tempus",
IF(ISNUMBER(SEARCH("magnis",$F450)),"magnis",
IF(ISNUMBER(SEARCH("pellentesque",$F450)),"pellentesque",
IF(ISNUMBER(SEARCH("ultrices",$F450)),"ultrices",
"None"))))))))</f>
        <v>habitasse</v>
      </c>
      <c r="P450" s="6" t="b">
        <f>COUNTIF('Seat deployment CHG TKTs'!$B450:$B3440,I450)&gt;0</f>
        <v>0</v>
      </c>
      <c r="Q450" s="6" t="str">
        <f>IFERROR(INDEX('Seat deployment CHG TKTs'!$A$2:$A$3440,MATCH(I450,'Seat deployment CHG TKTs'!$B$2:$B$3440,0)),"No CHG TKT")</f>
        <v>No CHG TKT</v>
      </c>
      <c r="R450" s="6" t="b">
        <f>ISBLANK(#REF!)</f>
        <v>0</v>
      </c>
      <c r="S450" s="6" t="b">
        <f t="shared" si="47"/>
        <v>0</v>
      </c>
    </row>
    <row r="451" spans="1:19" ht="14.45" customHeight="1" x14ac:dyDescent="0.25">
      <c r="A451" t="s">
        <v>636</v>
      </c>
      <c r="B451" s="18" t="s">
        <v>1083</v>
      </c>
      <c r="C451" s="18" t="s">
        <v>1566</v>
      </c>
      <c r="D451" s="29">
        <v>44242.819363425922</v>
      </c>
      <c r="E451" s="96">
        <f t="shared" ref="E451:E500" si="54">DATE(YEAR(D451),MONTH(D451),DAY(D451))</f>
        <v>44242</v>
      </c>
      <c r="F451" s="18" t="s">
        <v>2060</v>
      </c>
      <c r="G451" s="90" t="s">
        <v>2132</v>
      </c>
      <c r="H451" s="18" t="s">
        <v>2498</v>
      </c>
      <c r="I451" s="18" t="s">
        <v>2972</v>
      </c>
      <c r="J451" s="18" t="s">
        <v>2570</v>
      </c>
      <c r="K451" s="6" t="str">
        <f t="shared" si="49"/>
        <v>No</v>
      </c>
      <c r="L451" s="6" t="str">
        <f t="shared" si="50"/>
        <v>Yes</v>
      </c>
      <c r="M451" s="6" t="str">
        <f t="shared" si="51"/>
        <v>Yes</v>
      </c>
      <c r="N451" s="6" t="str">
        <f t="shared" si="52"/>
        <v>Yes</v>
      </c>
      <c r="O451" s="23" t="str">
        <f t="shared" si="53"/>
        <v>congue</v>
      </c>
      <c r="P451" s="6" t="b">
        <f>COUNTIF('Seat deployment CHG TKTs'!$B451:$B3440,I451)&gt;0</f>
        <v>0</v>
      </c>
      <c r="Q451" s="6" t="str">
        <f>IFERROR(INDEX('Seat deployment CHG TKTs'!$A$2:$A$3440,MATCH(I451,'Seat deployment CHG TKTs'!$B$2:$B$3440,0)),"No CHG TKT")</f>
        <v>No CHG TKT</v>
      </c>
      <c r="R451" s="6" t="b">
        <f>ISBLANK(#REF!)</f>
        <v>0</v>
      </c>
      <c r="S451" s="6" t="b">
        <f t="shared" ref="S451:S500" si="55">ISBLANK(A451)</f>
        <v>0</v>
      </c>
    </row>
    <row r="452" spans="1:19" ht="14.45" customHeight="1" x14ac:dyDescent="0.25">
      <c r="A452" t="s">
        <v>343</v>
      </c>
      <c r="B452" s="18" t="s">
        <v>823</v>
      </c>
      <c r="C452" s="18" t="s">
        <v>1278</v>
      </c>
      <c r="D452" s="29">
        <v>44242.968009259261</v>
      </c>
      <c r="E452" s="96">
        <f t="shared" si="54"/>
        <v>44242</v>
      </c>
      <c r="F452" s="18" t="s">
        <v>1766</v>
      </c>
      <c r="G452" s="7" t="s">
        <v>4</v>
      </c>
      <c r="H452" s="18" t="s">
        <v>2247</v>
      </c>
      <c r="I452" s="18" t="s">
        <v>2925</v>
      </c>
      <c r="J452" s="18" t="s">
        <v>2566</v>
      </c>
      <c r="K452" s="6" t="str">
        <f t="shared" si="49"/>
        <v>No</v>
      </c>
      <c r="L452" s="6" t="str">
        <f t="shared" si="50"/>
        <v>Yes</v>
      </c>
      <c r="M452" s="6" t="str">
        <f t="shared" si="51"/>
        <v>Yes</v>
      </c>
      <c r="N452" s="6" t="str">
        <f t="shared" si="52"/>
        <v>No</v>
      </c>
      <c r="O452" s="23" t="str">
        <f t="shared" si="53"/>
        <v>ultrices</v>
      </c>
      <c r="P452" s="6" t="b">
        <f>COUNTIF('Seat deployment CHG TKTs'!$B452:$B3440,I452)&gt;0</f>
        <v>0</v>
      </c>
      <c r="Q452" s="6" t="str">
        <f>IFERROR(INDEX('Seat deployment CHG TKTs'!$A$2:$A$3440,MATCH(I452,'Seat deployment CHG TKTs'!$B$2:$B$3440,0)),"No CHG TKT")</f>
        <v>No CHG TKT</v>
      </c>
      <c r="R452" s="6" t="b">
        <f>ISBLANK(#REF!)</f>
        <v>0</v>
      </c>
      <c r="S452" s="6" t="b">
        <f t="shared" si="55"/>
        <v>0</v>
      </c>
    </row>
    <row r="453" spans="1:19" ht="14.45" customHeight="1" x14ac:dyDescent="0.25">
      <c r="A453" t="s">
        <v>250</v>
      </c>
      <c r="B453" s="18" t="s">
        <v>741</v>
      </c>
      <c r="C453" s="18" t="s">
        <v>1185</v>
      </c>
      <c r="D453" s="29">
        <v>44243.490405092591</v>
      </c>
      <c r="E453" s="96">
        <f t="shared" si="54"/>
        <v>44243</v>
      </c>
      <c r="F453" s="18" t="s">
        <v>1673</v>
      </c>
      <c r="G453" s="7" t="s">
        <v>4</v>
      </c>
      <c r="H453" s="18" t="s">
        <v>2167</v>
      </c>
      <c r="I453" s="18" t="s">
        <v>2696</v>
      </c>
      <c r="J453" s="18" t="s">
        <v>2562</v>
      </c>
      <c r="K453" s="6" t="str">
        <f t="shared" si="49"/>
        <v>No</v>
      </c>
      <c r="L453" s="6" t="str">
        <f t="shared" si="50"/>
        <v>Yes</v>
      </c>
      <c r="M453" s="6" t="str">
        <f t="shared" si="51"/>
        <v>Yes</v>
      </c>
      <c r="N453" s="6" t="str">
        <f t="shared" si="52"/>
        <v>Yes</v>
      </c>
      <c r="O453" s="23" t="str">
        <f t="shared" si="53"/>
        <v>habitasse</v>
      </c>
      <c r="P453" s="6" t="b">
        <f>COUNTIF('Seat deployment CHG TKTs'!$B453:$B3440,I453)&gt;0</f>
        <v>0</v>
      </c>
      <c r="Q453" s="6" t="str">
        <f>IFERROR(INDEX('Seat deployment CHG TKTs'!$A$2:$A$3440,MATCH(I453,'Seat deployment CHG TKTs'!$B$2:$B$3440,0)),"No CHG TKT")</f>
        <v>No CHG TKT</v>
      </c>
      <c r="R453" s="6" t="b">
        <f>ISBLANK(#REF!)</f>
        <v>0</v>
      </c>
      <c r="S453" s="6" t="b">
        <f t="shared" si="55"/>
        <v>0</v>
      </c>
    </row>
    <row r="454" spans="1:19" ht="14.45" customHeight="1" x14ac:dyDescent="0.25">
      <c r="A454" t="s">
        <v>287</v>
      </c>
      <c r="B454" s="18" t="s">
        <v>774</v>
      </c>
      <c r="C454" s="18" t="s">
        <v>1222</v>
      </c>
      <c r="D454" s="29">
        <v>44243.674143518518</v>
      </c>
      <c r="E454" s="96">
        <f t="shared" si="54"/>
        <v>44243</v>
      </c>
      <c r="F454" s="18" t="s">
        <v>1710</v>
      </c>
      <c r="G454" s="7" t="s">
        <v>4</v>
      </c>
      <c r="H454" s="18" t="s">
        <v>2198</v>
      </c>
      <c r="I454" s="18" t="s">
        <v>2706</v>
      </c>
      <c r="J454" s="18" t="s">
        <v>2564</v>
      </c>
      <c r="K454" s="6" t="str">
        <f t="shared" si="49"/>
        <v>No</v>
      </c>
      <c r="L454" s="6" t="str">
        <f t="shared" si="50"/>
        <v>Yes</v>
      </c>
      <c r="M454" s="6" t="str">
        <f t="shared" si="51"/>
        <v>Yes</v>
      </c>
      <c r="N454" s="6" t="str">
        <f t="shared" si="52"/>
        <v>Yes</v>
      </c>
      <c r="O454" s="23" t="str">
        <f t="shared" si="53"/>
        <v>habitasse</v>
      </c>
      <c r="P454" s="6" t="b">
        <f>COUNTIF('Seat deployment CHG TKTs'!$B454:$B3440,I454)&gt;0</f>
        <v>0</v>
      </c>
      <c r="Q454" s="6" t="str">
        <f>IFERROR(INDEX('Seat deployment CHG TKTs'!$A$2:$A$3440,MATCH(I454,'Seat deployment CHG TKTs'!$B$2:$B$3440,0)),"No CHG TKT")</f>
        <v>No CHG TKT</v>
      </c>
      <c r="R454" s="6" t="b">
        <f>ISBLANK(#REF!)</f>
        <v>0</v>
      </c>
      <c r="S454" s="6" t="b">
        <f t="shared" si="55"/>
        <v>0</v>
      </c>
    </row>
    <row r="455" spans="1:19" ht="14.45" customHeight="1" x14ac:dyDescent="0.25">
      <c r="A455" t="s">
        <v>701</v>
      </c>
      <c r="B455" s="18" t="s">
        <v>1142</v>
      </c>
      <c r="C455" s="18" t="s">
        <v>1630</v>
      </c>
      <c r="D455" s="29">
        <v>44244.494375000002</v>
      </c>
      <c r="E455" s="96">
        <f t="shared" si="54"/>
        <v>44244</v>
      </c>
      <c r="F455" s="18" t="s">
        <v>2126</v>
      </c>
      <c r="G455" s="90" t="s">
        <v>2132</v>
      </c>
      <c r="H455" s="18" t="s">
        <v>1634</v>
      </c>
      <c r="I455" s="18" t="s">
        <v>2827</v>
      </c>
      <c r="J455" s="18" t="s">
        <v>2571</v>
      </c>
      <c r="K455" s="6" t="str">
        <f t="shared" si="49"/>
        <v>No</v>
      </c>
      <c r="L455" s="6" t="str">
        <f t="shared" si="50"/>
        <v>Yes</v>
      </c>
      <c r="M455" s="6" t="str">
        <f t="shared" si="51"/>
        <v>Yes</v>
      </c>
      <c r="N455" s="6" t="str">
        <f t="shared" si="52"/>
        <v>Yes</v>
      </c>
      <c r="O455" s="23" t="str">
        <f t="shared" si="53"/>
        <v>habitasse</v>
      </c>
      <c r="P455" s="6" t="b">
        <f>COUNTIF('Seat deployment CHG TKTs'!$B455:$B3440,I455)&gt;0</f>
        <v>0</v>
      </c>
      <c r="Q455" s="6" t="str">
        <f>IFERROR(INDEX('Seat deployment CHG TKTs'!$A$2:$A$3440,MATCH(I455,'Seat deployment CHG TKTs'!$B$2:$B$3440,0)),"No CHG TKT")</f>
        <v>No CHG TKT</v>
      </c>
      <c r="R455" s="6" t="b">
        <f>ISBLANK(#REF!)</f>
        <v>0</v>
      </c>
      <c r="S455" s="6" t="b">
        <f t="shared" si="55"/>
        <v>0</v>
      </c>
    </row>
    <row r="456" spans="1:19" ht="14.45" customHeight="1" x14ac:dyDescent="0.25">
      <c r="A456" t="s">
        <v>239</v>
      </c>
      <c r="B456" s="18" t="s">
        <v>732</v>
      </c>
      <c r="C456" s="18" t="s">
        <v>1174</v>
      </c>
      <c r="D456" s="29">
        <v>44244.901041666664</v>
      </c>
      <c r="E456" s="96">
        <f t="shared" si="54"/>
        <v>44244</v>
      </c>
      <c r="F456" s="18" t="s">
        <v>1662</v>
      </c>
      <c r="G456" s="7" t="s">
        <v>4</v>
      </c>
      <c r="H456" s="18" t="s">
        <v>2157</v>
      </c>
      <c r="I456" s="18" t="s">
        <v>2619</v>
      </c>
      <c r="J456" s="18" t="s">
        <v>2562</v>
      </c>
      <c r="K456" s="6" t="str">
        <f t="shared" si="49"/>
        <v>No</v>
      </c>
      <c r="L456" s="6" t="str">
        <f t="shared" si="50"/>
        <v>Yes</v>
      </c>
      <c r="M456" s="6" t="str">
        <f t="shared" si="51"/>
        <v>Yes</v>
      </c>
      <c r="N456" s="6" t="str">
        <f t="shared" si="52"/>
        <v>Yes</v>
      </c>
      <c r="O456" s="23" t="str">
        <f t="shared" si="53"/>
        <v>habitasse</v>
      </c>
      <c r="P456" s="6" t="b">
        <f>COUNTIF('Seat deployment CHG TKTs'!$B456:$B3440,I456)&gt;0</f>
        <v>1</v>
      </c>
      <c r="Q456" s="6" t="str">
        <f>IFERROR(INDEX('Seat deployment CHG TKTs'!$A$2:$A$3440,MATCH(I456,'Seat deployment CHG TKTs'!$B$2:$B$3440,0)),"No CHG TKT")</f>
        <v>CHG0002262</v>
      </c>
      <c r="R456" s="6" t="b">
        <f>ISBLANK(#REF!)</f>
        <v>0</v>
      </c>
      <c r="S456" s="6" t="b">
        <f t="shared" si="55"/>
        <v>0</v>
      </c>
    </row>
    <row r="457" spans="1:19" ht="14.45" customHeight="1" x14ac:dyDescent="0.25">
      <c r="A457" t="s">
        <v>558</v>
      </c>
      <c r="B457" s="18" t="s">
        <v>1017</v>
      </c>
      <c r="C457" s="18" t="s">
        <v>1493</v>
      </c>
      <c r="D457" s="29">
        <v>44245.020208333335</v>
      </c>
      <c r="E457" s="96">
        <f t="shared" si="54"/>
        <v>44245</v>
      </c>
      <c r="F457" s="18" t="s">
        <v>1982</v>
      </c>
      <c r="G457" s="90" t="s">
        <v>2132</v>
      </c>
      <c r="H457" s="18" t="s">
        <v>2430</v>
      </c>
      <c r="I457" s="18" t="s">
        <v>2979</v>
      </c>
      <c r="J457" s="18" t="s">
        <v>2569</v>
      </c>
      <c r="K457" s="6" t="str">
        <f t="shared" si="49"/>
        <v>No</v>
      </c>
      <c r="L457" s="6" t="str">
        <f t="shared" si="50"/>
        <v>Yes</v>
      </c>
      <c r="M457" s="6" t="str">
        <f t="shared" si="51"/>
        <v>Yes</v>
      </c>
      <c r="N457" s="6" t="str">
        <f t="shared" si="52"/>
        <v>Yes</v>
      </c>
      <c r="O457" s="23" t="str">
        <f t="shared" si="53"/>
        <v>habitasse</v>
      </c>
      <c r="P457" s="6" t="b">
        <f>COUNTIF('Seat deployment CHG TKTs'!$B457:$B3440,I457)&gt;0</f>
        <v>1</v>
      </c>
      <c r="Q457" s="6" t="str">
        <f>IFERROR(INDEX('Seat deployment CHG TKTs'!$A$2:$A$3440,MATCH(I457,'Seat deployment CHG TKTs'!$B$2:$B$3440,0)),"No CHG TKT")</f>
        <v>CHG0006185</v>
      </c>
      <c r="R457" s="6" t="b">
        <f>ISBLANK(#REF!)</f>
        <v>0</v>
      </c>
      <c r="S457" s="6" t="b">
        <f t="shared" si="55"/>
        <v>0</v>
      </c>
    </row>
    <row r="458" spans="1:19" ht="14.45" customHeight="1" x14ac:dyDescent="0.25">
      <c r="A458" t="s">
        <v>526</v>
      </c>
      <c r="B458" s="18" t="s">
        <v>990</v>
      </c>
      <c r="C458" s="18" t="s">
        <v>1461</v>
      </c>
      <c r="D458" s="29">
        <v>44247.923796296294</v>
      </c>
      <c r="E458" s="96">
        <f t="shared" si="54"/>
        <v>44247</v>
      </c>
      <c r="F458" s="18" t="s">
        <v>1951</v>
      </c>
      <c r="G458" s="90" t="s">
        <v>2131</v>
      </c>
      <c r="H458" s="18" t="s">
        <v>2402</v>
      </c>
      <c r="I458" s="18" t="s">
        <v>2847</v>
      </c>
      <c r="J458" s="18" t="s">
        <v>2568</v>
      </c>
      <c r="K458" s="6" t="str">
        <f t="shared" si="49"/>
        <v>No</v>
      </c>
      <c r="L458" s="6" t="str">
        <f t="shared" si="50"/>
        <v>Yes</v>
      </c>
      <c r="M458" s="6" t="str">
        <f t="shared" si="51"/>
        <v>Yes</v>
      </c>
      <c r="N458" s="6" t="str">
        <f t="shared" si="52"/>
        <v>Yes</v>
      </c>
      <c r="O458" s="23" t="str">
        <f t="shared" si="53"/>
        <v>habitasse</v>
      </c>
      <c r="P458" s="6" t="b">
        <f>COUNTIF('Seat deployment CHG TKTs'!$B458:$B3440,I458)&gt;0</f>
        <v>0</v>
      </c>
      <c r="Q458" s="6" t="str">
        <f>IFERROR(INDEX('Seat deployment CHG TKTs'!$A$2:$A$3440,MATCH(I458,'Seat deployment CHG TKTs'!$B$2:$B$3440,0)),"No CHG TKT")</f>
        <v>No CHG TKT</v>
      </c>
      <c r="R458" s="6" t="b">
        <f>ISBLANK(#REF!)</f>
        <v>0</v>
      </c>
      <c r="S458" s="6" t="b">
        <f t="shared" si="55"/>
        <v>0</v>
      </c>
    </row>
    <row r="459" spans="1:19" ht="14.45" customHeight="1" x14ac:dyDescent="0.25">
      <c r="A459" t="s">
        <v>381</v>
      </c>
      <c r="B459" s="18" t="s">
        <v>857</v>
      </c>
      <c r="C459" s="18" t="s">
        <v>1317</v>
      </c>
      <c r="D459" s="29">
        <v>44248.090543981481</v>
      </c>
      <c r="E459" s="96">
        <f t="shared" si="54"/>
        <v>44248</v>
      </c>
      <c r="F459" s="18" t="s">
        <v>1805</v>
      </c>
      <c r="G459" s="90" t="s">
        <v>5</v>
      </c>
      <c r="H459" s="18" t="s">
        <v>2279</v>
      </c>
      <c r="I459" s="18" t="s">
        <v>2897</v>
      </c>
      <c r="J459" s="18" t="s">
        <v>2567</v>
      </c>
      <c r="K459" s="6" t="str">
        <f t="shared" si="49"/>
        <v>No</v>
      </c>
      <c r="L459" s="6" t="str">
        <f t="shared" si="50"/>
        <v>Yes</v>
      </c>
      <c r="M459" s="6" t="str">
        <f t="shared" si="51"/>
        <v>Yes</v>
      </c>
      <c r="N459" s="6" t="str">
        <f t="shared" si="52"/>
        <v>Yes</v>
      </c>
      <c r="O459" s="23" t="str">
        <f t="shared" si="53"/>
        <v>habitasse</v>
      </c>
      <c r="P459" s="6" t="b">
        <f>COUNTIF('Seat deployment CHG TKTs'!$B459:$B3440,I459)&gt;0</f>
        <v>0</v>
      </c>
      <c r="Q459" s="6" t="str">
        <f>IFERROR(INDEX('Seat deployment CHG TKTs'!$A$2:$A$3440,MATCH(I459,'Seat deployment CHG TKTs'!$B$2:$B$3440,0)),"No CHG TKT")</f>
        <v>No CHG TKT</v>
      </c>
      <c r="R459" s="6" t="b">
        <f>ISBLANK(#REF!)</f>
        <v>0</v>
      </c>
      <c r="S459" s="6" t="b">
        <f t="shared" si="55"/>
        <v>0</v>
      </c>
    </row>
    <row r="460" spans="1:19" ht="14.45" customHeight="1" x14ac:dyDescent="0.25">
      <c r="A460" t="s">
        <v>311</v>
      </c>
      <c r="B460" s="18" t="s">
        <v>715</v>
      </c>
      <c r="C460" s="18" t="s">
        <v>1246</v>
      </c>
      <c r="D460" s="29">
        <v>44248.769861111112</v>
      </c>
      <c r="E460" s="96">
        <f t="shared" si="54"/>
        <v>44248</v>
      </c>
      <c r="F460" s="18" t="s">
        <v>1734</v>
      </c>
      <c r="G460" s="7" t="s">
        <v>4</v>
      </c>
      <c r="H460" s="18" t="s">
        <v>2220</v>
      </c>
      <c r="I460" s="18" t="s">
        <v>2588</v>
      </c>
      <c r="J460" s="18" t="s">
        <v>2566</v>
      </c>
      <c r="K460" s="6" t="str">
        <f t="shared" si="49"/>
        <v>No</v>
      </c>
      <c r="L460" s="6" t="str">
        <f t="shared" si="50"/>
        <v>Yes</v>
      </c>
      <c r="M460" s="6" t="str">
        <f t="shared" si="51"/>
        <v>Yes</v>
      </c>
      <c r="N460" s="6" t="str">
        <f t="shared" si="52"/>
        <v>Yes</v>
      </c>
      <c r="O460" s="23" t="str">
        <f t="shared" si="53"/>
        <v>habitasse</v>
      </c>
      <c r="P460" s="6" t="b">
        <f>COUNTIF('Seat deployment CHG TKTs'!$B460:$B3440,I460)&gt;0</f>
        <v>1</v>
      </c>
      <c r="Q460" s="6" t="str">
        <f>IFERROR(INDEX('Seat deployment CHG TKTs'!$A$2:$A$3440,MATCH(I460,'Seat deployment CHG TKTs'!$B$2:$B$3440,0)),"No CHG TKT")</f>
        <v>CHG0009332</v>
      </c>
      <c r="R460" s="6" t="b">
        <f>ISBLANK(#REF!)</f>
        <v>0</v>
      </c>
      <c r="S460" s="6" t="b">
        <f t="shared" si="55"/>
        <v>0</v>
      </c>
    </row>
    <row r="461" spans="1:19" ht="14.45" customHeight="1" x14ac:dyDescent="0.25">
      <c r="A461" t="s">
        <v>664</v>
      </c>
      <c r="B461" s="18" t="s">
        <v>1109</v>
      </c>
      <c r="C461" s="18" t="s">
        <v>1594</v>
      </c>
      <c r="D461" s="29">
        <v>44249.382754629631</v>
      </c>
      <c r="E461" s="96">
        <f t="shared" si="54"/>
        <v>44249</v>
      </c>
      <c r="F461" s="18" t="s">
        <v>2088</v>
      </c>
      <c r="G461" s="90" t="s">
        <v>2132</v>
      </c>
      <c r="H461" s="18" t="s">
        <v>2523</v>
      </c>
      <c r="I461" s="18" t="s">
        <v>2687</v>
      </c>
      <c r="J461" s="18" t="s">
        <v>2570</v>
      </c>
      <c r="K461" s="6" t="str">
        <f t="shared" si="49"/>
        <v>No</v>
      </c>
      <c r="L461" s="6" t="str">
        <f t="shared" si="50"/>
        <v>Yes</v>
      </c>
      <c r="M461" s="6" t="str">
        <f t="shared" si="51"/>
        <v>Yes</v>
      </c>
      <c r="N461" s="6" t="str">
        <f t="shared" si="52"/>
        <v>Yes</v>
      </c>
      <c r="O461" s="23" t="str">
        <f t="shared" si="53"/>
        <v>habitasse</v>
      </c>
      <c r="P461" s="6" t="b">
        <f>COUNTIF('Seat deployment CHG TKTs'!$B461:$B3440,I461)&gt;0</f>
        <v>0</v>
      </c>
      <c r="Q461" s="6" t="str">
        <f>IFERROR(INDEX('Seat deployment CHG TKTs'!$A$2:$A$3440,MATCH(I461,'Seat deployment CHG TKTs'!$B$2:$B$3440,0)),"No CHG TKT")</f>
        <v>No CHG TKT</v>
      </c>
      <c r="R461" s="6" t="b">
        <f>ISBLANK(#REF!)</f>
        <v>0</v>
      </c>
      <c r="S461" s="6" t="b">
        <f t="shared" si="55"/>
        <v>0</v>
      </c>
    </row>
    <row r="462" spans="1:19" ht="14.45" customHeight="1" x14ac:dyDescent="0.25">
      <c r="A462" t="s">
        <v>338</v>
      </c>
      <c r="B462" s="18" t="s">
        <v>819</v>
      </c>
      <c r="C462" s="18" t="s">
        <v>1273</v>
      </c>
      <c r="D462" s="29">
        <v>44250.448645833334</v>
      </c>
      <c r="E462" s="96">
        <f t="shared" si="54"/>
        <v>44250</v>
      </c>
      <c r="F462" s="18" t="s">
        <v>1761</v>
      </c>
      <c r="G462" s="7" t="s">
        <v>4</v>
      </c>
      <c r="H462" s="18" t="s">
        <v>2242</v>
      </c>
      <c r="I462" s="18" t="s">
        <v>2634</v>
      </c>
      <c r="J462" s="18" t="s">
        <v>2566</v>
      </c>
      <c r="K462" s="6" t="str">
        <f t="shared" si="49"/>
        <v>No</v>
      </c>
      <c r="L462" s="6" t="str">
        <f t="shared" si="50"/>
        <v>Yes</v>
      </c>
      <c r="M462" s="6" t="str">
        <f t="shared" si="51"/>
        <v>Yes</v>
      </c>
      <c r="N462" s="6" t="str">
        <f t="shared" si="52"/>
        <v>No</v>
      </c>
      <c r="O462" s="23" t="str">
        <f t="shared" si="53"/>
        <v>congue</v>
      </c>
      <c r="P462" s="6" t="b">
        <f>COUNTIF('Seat deployment CHG TKTs'!$B462:$B3440,I462)&gt;0</f>
        <v>0</v>
      </c>
      <c r="Q462" s="6" t="str">
        <f>IFERROR(INDEX('Seat deployment CHG TKTs'!$A$2:$A$3440,MATCH(I462,'Seat deployment CHG TKTs'!$B$2:$B$3440,0)),"No CHG TKT")</f>
        <v>No CHG TKT</v>
      </c>
      <c r="R462" s="6" t="b">
        <f>ISBLANK(#REF!)</f>
        <v>0</v>
      </c>
      <c r="S462" s="6" t="b">
        <f t="shared" si="55"/>
        <v>0</v>
      </c>
    </row>
    <row r="463" spans="1:19" ht="14.45" customHeight="1" x14ac:dyDescent="0.25">
      <c r="A463" t="s">
        <v>629</v>
      </c>
      <c r="B463" s="18" t="s">
        <v>1076</v>
      </c>
      <c r="C463" s="18" t="s">
        <v>1560</v>
      </c>
      <c r="D463" s="29">
        <v>44250.480300925927</v>
      </c>
      <c r="E463" s="96">
        <f t="shared" si="54"/>
        <v>44250</v>
      </c>
      <c r="F463" s="18" t="s">
        <v>2053</v>
      </c>
      <c r="G463" s="90" t="s">
        <v>2132</v>
      </c>
      <c r="H463" s="18" t="s">
        <v>2491</v>
      </c>
      <c r="I463" s="18" t="s">
        <v>3014</v>
      </c>
      <c r="J463" s="18" t="s">
        <v>2570</v>
      </c>
      <c r="K463" s="6" t="str">
        <f t="shared" si="49"/>
        <v>No</v>
      </c>
      <c r="L463" s="6" t="str">
        <f t="shared" si="50"/>
        <v>Yes</v>
      </c>
      <c r="M463" s="6" t="str">
        <f t="shared" si="51"/>
        <v>Yes</v>
      </c>
      <c r="N463" s="6" t="str">
        <f t="shared" si="52"/>
        <v>Yes</v>
      </c>
      <c r="O463" s="23" t="str">
        <f t="shared" si="53"/>
        <v>habitasse</v>
      </c>
      <c r="P463" s="6" t="b">
        <f>COUNTIF('Seat deployment CHG TKTs'!$B463:$B3440,I463)&gt;0</f>
        <v>0</v>
      </c>
      <c r="Q463" s="6" t="str">
        <f>IFERROR(INDEX('Seat deployment CHG TKTs'!$A$2:$A$3440,MATCH(I463,'Seat deployment CHG TKTs'!$B$2:$B$3440,0)),"No CHG TKT")</f>
        <v>No CHG TKT</v>
      </c>
      <c r="R463" s="6" t="b">
        <f>ISBLANK(#REF!)</f>
        <v>0</v>
      </c>
      <c r="S463" s="6" t="b">
        <f t="shared" si="55"/>
        <v>0</v>
      </c>
    </row>
    <row r="464" spans="1:19" ht="14.45" customHeight="1" x14ac:dyDescent="0.25">
      <c r="A464" t="s">
        <v>254</v>
      </c>
      <c r="B464" s="18" t="s">
        <v>743</v>
      </c>
      <c r="C464" s="18" t="s">
        <v>1189</v>
      </c>
      <c r="D464" s="29">
        <v>44250.719004629631</v>
      </c>
      <c r="E464" s="96">
        <f t="shared" si="54"/>
        <v>44250</v>
      </c>
      <c r="F464" s="18" t="s">
        <v>1677</v>
      </c>
      <c r="G464" s="7" t="s">
        <v>4</v>
      </c>
      <c r="H464" s="18" t="s">
        <v>2170</v>
      </c>
      <c r="I464" s="18" t="s">
        <v>2888</v>
      </c>
      <c r="J464" s="18" t="s">
        <v>2564</v>
      </c>
      <c r="K464" s="6" t="str">
        <f t="shared" si="49"/>
        <v>No</v>
      </c>
      <c r="L464" s="6" t="str">
        <f t="shared" si="50"/>
        <v>Yes</v>
      </c>
      <c r="M464" s="6" t="str">
        <f t="shared" si="51"/>
        <v>Yes</v>
      </c>
      <c r="N464" s="6" t="str">
        <f t="shared" si="52"/>
        <v>No</v>
      </c>
      <c r="O464" s="23" t="str">
        <f t="shared" si="53"/>
        <v>habitasse</v>
      </c>
      <c r="P464" s="6" t="b">
        <f>COUNTIF('Seat deployment CHG TKTs'!$B464:$B3440,I464)&gt;0</f>
        <v>0</v>
      </c>
      <c r="Q464" s="6" t="str">
        <f>IFERROR(INDEX('Seat deployment CHG TKTs'!$A$2:$A$3440,MATCH(I464,'Seat deployment CHG TKTs'!$B$2:$B$3440,0)),"No CHG TKT")</f>
        <v>No CHG TKT</v>
      </c>
      <c r="R464" s="6" t="b">
        <f>ISBLANK(#REF!)</f>
        <v>0</v>
      </c>
      <c r="S464" s="6" t="b">
        <f t="shared" si="55"/>
        <v>0</v>
      </c>
    </row>
    <row r="465" spans="1:19" ht="14.45" customHeight="1" x14ac:dyDescent="0.25">
      <c r="A465" t="s">
        <v>418</v>
      </c>
      <c r="B465" s="18" t="s">
        <v>895</v>
      </c>
      <c r="C465" s="18" t="s">
        <v>1355</v>
      </c>
      <c r="D465" s="29">
        <v>44251.723275462966</v>
      </c>
      <c r="E465" s="96">
        <f t="shared" si="54"/>
        <v>44251</v>
      </c>
      <c r="F465" s="18" t="s">
        <v>1843</v>
      </c>
      <c r="G465" s="90" t="s">
        <v>5</v>
      </c>
      <c r="H465" s="18" t="s">
        <v>2308</v>
      </c>
      <c r="I465" s="18" t="s">
        <v>2826</v>
      </c>
      <c r="J465" s="18" t="s">
        <v>2567</v>
      </c>
      <c r="K465" s="6" t="str">
        <f t="shared" si="49"/>
        <v>No</v>
      </c>
      <c r="L465" s="6" t="str">
        <f t="shared" si="50"/>
        <v>Yes</v>
      </c>
      <c r="M465" s="6" t="str">
        <f t="shared" si="51"/>
        <v>Yes</v>
      </c>
      <c r="N465" s="6" t="str">
        <f t="shared" si="52"/>
        <v>Yes</v>
      </c>
      <c r="O465" s="23" t="str">
        <f t="shared" si="53"/>
        <v>habitasse</v>
      </c>
      <c r="P465" s="6" t="b">
        <f>COUNTIF('Seat deployment CHG TKTs'!$B465:$B3440,I465)&gt;0</f>
        <v>0</v>
      </c>
      <c r="Q465" s="6" t="str">
        <f>IFERROR(INDEX('Seat deployment CHG TKTs'!$A$2:$A$3440,MATCH(I465,'Seat deployment CHG TKTs'!$B$2:$B$3440,0)),"No CHG TKT")</f>
        <v>No CHG TKT</v>
      </c>
      <c r="R465" s="6" t="b">
        <f>ISBLANK(#REF!)</f>
        <v>0</v>
      </c>
      <c r="S465" s="6" t="b">
        <f t="shared" si="55"/>
        <v>0</v>
      </c>
    </row>
    <row r="466" spans="1:19" ht="14.45" customHeight="1" x14ac:dyDescent="0.25">
      <c r="A466" t="s">
        <v>380</v>
      </c>
      <c r="B466" s="18" t="s">
        <v>856</v>
      </c>
      <c r="C466" s="18" t="s">
        <v>1316</v>
      </c>
      <c r="D466" s="29">
        <v>44252.203703703701</v>
      </c>
      <c r="E466" s="96">
        <f t="shared" si="54"/>
        <v>44252</v>
      </c>
      <c r="F466" s="18" t="s">
        <v>1804</v>
      </c>
      <c r="G466" s="90" t="s">
        <v>5</v>
      </c>
      <c r="H466" s="18" t="s">
        <v>2278</v>
      </c>
      <c r="I466" s="18" t="s">
        <v>2993</v>
      </c>
      <c r="J466" s="18" t="s">
        <v>2567</v>
      </c>
      <c r="K466" s="6" t="str">
        <f t="shared" si="49"/>
        <v>No</v>
      </c>
      <c r="L466" s="6" t="str">
        <f t="shared" si="50"/>
        <v>Yes</v>
      </c>
      <c r="M466" s="6" t="str">
        <f t="shared" si="51"/>
        <v>Yes</v>
      </c>
      <c r="N466" s="6" t="str">
        <f t="shared" si="52"/>
        <v>Yes</v>
      </c>
      <c r="O466" s="23" t="str">
        <f t="shared" si="53"/>
        <v>habitasse</v>
      </c>
      <c r="P466" s="6" t="b">
        <f>COUNTIF('Seat deployment CHG TKTs'!$B466:$B3440,I466)&gt;0</f>
        <v>0</v>
      </c>
      <c r="Q466" s="6" t="str">
        <f>IFERROR(INDEX('Seat deployment CHG TKTs'!$A$2:$A$3440,MATCH(I466,'Seat deployment CHG TKTs'!$B$2:$B$3440,0)),"No CHG TKT")</f>
        <v>No CHG TKT</v>
      </c>
      <c r="R466" s="6" t="b">
        <f>ISBLANK(#REF!)</f>
        <v>0</v>
      </c>
      <c r="S466" s="6" t="b">
        <f t="shared" si="55"/>
        <v>0</v>
      </c>
    </row>
    <row r="467" spans="1:19" ht="14.45" customHeight="1" x14ac:dyDescent="0.25">
      <c r="A467" t="s">
        <v>568</v>
      </c>
      <c r="B467" s="18" t="s">
        <v>1025</v>
      </c>
      <c r="C467" s="18" t="s">
        <v>1503</v>
      </c>
      <c r="D467" s="29">
        <v>44252.694490740738</v>
      </c>
      <c r="E467" s="96">
        <f t="shared" si="54"/>
        <v>44252</v>
      </c>
      <c r="F467" s="18" t="s">
        <v>1992</v>
      </c>
      <c r="G467" s="90" t="s">
        <v>2132</v>
      </c>
      <c r="H467" s="18" t="s">
        <v>2436</v>
      </c>
      <c r="I467" s="18" t="s">
        <v>2792</v>
      </c>
      <c r="J467" s="18" t="s">
        <v>2569</v>
      </c>
      <c r="K467" s="6" t="str">
        <f t="shared" si="49"/>
        <v>No</v>
      </c>
      <c r="L467" s="6" t="str">
        <f t="shared" si="50"/>
        <v>Yes</v>
      </c>
      <c r="M467" s="6" t="str">
        <f t="shared" si="51"/>
        <v>Yes</v>
      </c>
      <c r="N467" s="6" t="str">
        <f t="shared" si="52"/>
        <v>Yes</v>
      </c>
      <c r="O467" s="23" t="str">
        <f t="shared" si="53"/>
        <v>habitasse</v>
      </c>
      <c r="P467" s="6" t="b">
        <f>COUNTIF('Seat deployment CHG TKTs'!$B467:$B3440,I467)&gt;0</f>
        <v>0</v>
      </c>
      <c r="Q467" s="6" t="str">
        <f>IFERROR(INDEX('Seat deployment CHG TKTs'!$A$2:$A$3440,MATCH(I467,'Seat deployment CHG TKTs'!$B$2:$B$3440,0)),"No CHG TKT")</f>
        <v>No CHG TKT</v>
      </c>
      <c r="R467" s="6" t="b">
        <f>ISBLANK(#REF!)</f>
        <v>0</v>
      </c>
      <c r="S467" s="6" t="b">
        <f t="shared" si="55"/>
        <v>0</v>
      </c>
    </row>
    <row r="468" spans="1:19" ht="14.45" customHeight="1" x14ac:dyDescent="0.25">
      <c r="A468" t="s">
        <v>245</v>
      </c>
      <c r="B468" s="18" t="s">
        <v>737</v>
      </c>
      <c r="C468" s="18" t="s">
        <v>1180</v>
      </c>
      <c r="D468" s="29">
        <v>44253.204386574071</v>
      </c>
      <c r="E468" s="96">
        <f t="shared" si="54"/>
        <v>44253</v>
      </c>
      <c r="F468" s="18" t="s">
        <v>1668</v>
      </c>
      <c r="G468" s="7" t="s">
        <v>4</v>
      </c>
      <c r="H468" s="18" t="s">
        <v>2162</v>
      </c>
      <c r="I468" s="18" t="s">
        <v>2896</v>
      </c>
      <c r="J468" s="18" t="s">
        <v>2562</v>
      </c>
      <c r="K468" s="6" t="str">
        <f t="shared" si="49"/>
        <v>No</v>
      </c>
      <c r="L468" s="6" t="str">
        <f t="shared" si="50"/>
        <v>Yes</v>
      </c>
      <c r="M468" s="6" t="str">
        <f t="shared" si="51"/>
        <v>Yes</v>
      </c>
      <c r="N468" s="6" t="str">
        <f t="shared" si="52"/>
        <v>Yes</v>
      </c>
      <c r="O468" s="23" t="str">
        <f t="shared" si="53"/>
        <v>congue</v>
      </c>
      <c r="P468" s="6" t="b">
        <f>COUNTIF('Seat deployment CHG TKTs'!$B468:$B3440,I468)&gt;0</f>
        <v>0</v>
      </c>
      <c r="Q468" s="6" t="str">
        <f>IFERROR(INDEX('Seat deployment CHG TKTs'!$A$2:$A$3440,MATCH(I468,'Seat deployment CHG TKTs'!$B$2:$B$3440,0)),"No CHG TKT")</f>
        <v>No CHG TKT</v>
      </c>
      <c r="R468" s="6" t="b">
        <f>ISBLANK(#REF!)</f>
        <v>0</v>
      </c>
      <c r="S468" s="6" t="b">
        <f t="shared" si="55"/>
        <v>0</v>
      </c>
    </row>
    <row r="469" spans="1:19" ht="14.45" customHeight="1" x14ac:dyDescent="0.25">
      <c r="A469" t="s">
        <v>444</v>
      </c>
      <c r="B469" s="18" t="s">
        <v>921</v>
      </c>
      <c r="C469" s="18" t="s">
        <v>1381</v>
      </c>
      <c r="D469" s="29">
        <v>44253.256249999999</v>
      </c>
      <c r="E469" s="96">
        <f t="shared" si="54"/>
        <v>44253</v>
      </c>
      <c r="F469" s="18" t="s">
        <v>1869</v>
      </c>
      <c r="G469" s="90" t="s">
        <v>5</v>
      </c>
      <c r="H469" s="18" t="s">
        <v>2331</v>
      </c>
      <c r="I469" s="18" t="s">
        <v>2785</v>
      </c>
      <c r="J469" s="18" t="s">
        <v>2567</v>
      </c>
      <c r="K469" s="6" t="str">
        <f t="shared" si="49"/>
        <v>No</v>
      </c>
      <c r="L469" s="6" t="str">
        <f t="shared" si="50"/>
        <v>No</v>
      </c>
      <c r="M469" s="6" t="str">
        <f t="shared" si="51"/>
        <v>No</v>
      </c>
      <c r="N469" s="6" t="str">
        <f t="shared" si="52"/>
        <v>Yes</v>
      </c>
      <c r="O469" s="23" t="str">
        <f t="shared" si="53"/>
        <v>habitasse</v>
      </c>
      <c r="P469" s="6" t="b">
        <f>COUNTIF('Seat deployment CHG TKTs'!$B469:$B3440,I469)&gt;0</f>
        <v>0</v>
      </c>
      <c r="Q469" s="6" t="str">
        <f>IFERROR(INDEX('Seat deployment CHG TKTs'!$A$2:$A$3440,MATCH(I469,'Seat deployment CHG TKTs'!$B$2:$B$3440,0)),"No CHG TKT")</f>
        <v>No CHG TKT</v>
      </c>
      <c r="R469" s="6" t="b">
        <f>ISBLANK(#REF!)</f>
        <v>0</v>
      </c>
      <c r="S469" s="6" t="b">
        <f t="shared" si="55"/>
        <v>0</v>
      </c>
    </row>
    <row r="470" spans="1:19" ht="14.45" customHeight="1" x14ac:dyDescent="0.25">
      <c r="A470" t="s">
        <v>604</v>
      </c>
      <c r="B470" s="18" t="s">
        <v>1057</v>
      </c>
      <c r="C470" s="18" t="s">
        <v>1536</v>
      </c>
      <c r="D470" s="29">
        <v>44253.363518518519</v>
      </c>
      <c r="E470" s="96">
        <f t="shared" si="54"/>
        <v>44253</v>
      </c>
      <c r="F470" s="18" t="s">
        <v>2028</v>
      </c>
      <c r="G470" s="90" t="s">
        <v>2132</v>
      </c>
      <c r="H470" s="18" t="s">
        <v>2468</v>
      </c>
      <c r="I470" s="18" t="s">
        <v>3019</v>
      </c>
      <c r="J470" s="18" t="s">
        <v>2569</v>
      </c>
      <c r="K470" s="6" t="str">
        <f t="shared" si="49"/>
        <v>No</v>
      </c>
      <c r="L470" s="6" t="str">
        <f t="shared" si="50"/>
        <v>Yes</v>
      </c>
      <c r="M470" s="6" t="str">
        <f t="shared" si="51"/>
        <v>Yes</v>
      </c>
      <c r="N470" s="6" t="str">
        <f t="shared" si="52"/>
        <v>Yes</v>
      </c>
      <c r="O470" s="23" t="str">
        <f t="shared" si="53"/>
        <v>habitasse</v>
      </c>
      <c r="P470" s="6" t="b">
        <f>COUNTIF('Seat deployment CHG TKTs'!$B470:$B3440,I470)&gt;0</f>
        <v>0</v>
      </c>
      <c r="Q470" s="6" t="str">
        <f>IFERROR(INDEX('Seat deployment CHG TKTs'!$A$2:$A$3440,MATCH(I470,'Seat deployment CHG TKTs'!$B$2:$B$3440,0)),"No CHG TKT")</f>
        <v>No CHG TKT</v>
      </c>
      <c r="R470" s="6" t="b">
        <f>ISBLANK(#REF!)</f>
        <v>0</v>
      </c>
      <c r="S470" s="6" t="b">
        <f t="shared" si="55"/>
        <v>0</v>
      </c>
    </row>
    <row r="471" spans="1:19" ht="14.45" customHeight="1" x14ac:dyDescent="0.25">
      <c r="A471" t="s">
        <v>670</v>
      </c>
      <c r="B471" s="18" t="s">
        <v>1114</v>
      </c>
      <c r="C471" s="18" t="s">
        <v>1599</v>
      </c>
      <c r="D471" s="29">
        <v>44253.786990740744</v>
      </c>
      <c r="E471" s="96">
        <f t="shared" si="54"/>
        <v>44253</v>
      </c>
      <c r="F471" s="18" t="s">
        <v>2094</v>
      </c>
      <c r="G471" s="90" t="s">
        <v>2132</v>
      </c>
      <c r="H471" s="18" t="s">
        <v>2529</v>
      </c>
      <c r="I471" s="18" t="s">
        <v>2711</v>
      </c>
      <c r="J471" s="18" t="s">
        <v>2571</v>
      </c>
      <c r="K471" s="6" t="str">
        <f t="shared" si="49"/>
        <v>No</v>
      </c>
      <c r="L471" s="6" t="str">
        <f t="shared" si="50"/>
        <v>Yes</v>
      </c>
      <c r="M471" s="6" t="str">
        <f t="shared" si="51"/>
        <v>Yes</v>
      </c>
      <c r="N471" s="6" t="str">
        <f t="shared" si="52"/>
        <v>Yes</v>
      </c>
      <c r="O471" s="23" t="str">
        <f t="shared" si="53"/>
        <v>habitasse</v>
      </c>
      <c r="P471" s="6" t="b">
        <f>COUNTIF('Seat deployment CHG TKTs'!$B471:$B3440,I471)&gt;0</f>
        <v>0</v>
      </c>
      <c r="Q471" s="6" t="str">
        <f>IFERROR(INDEX('Seat deployment CHG TKTs'!$A$2:$A$3440,MATCH(I471,'Seat deployment CHG TKTs'!$B$2:$B$3440,0)),"No CHG TKT")</f>
        <v>No CHG TKT</v>
      </c>
      <c r="R471" s="6" t="b">
        <f>ISBLANK(#REF!)</f>
        <v>0</v>
      </c>
      <c r="S471" s="6" t="b">
        <f t="shared" si="55"/>
        <v>0</v>
      </c>
    </row>
    <row r="472" spans="1:19" ht="14.45" customHeight="1" x14ac:dyDescent="0.25">
      <c r="A472" t="s">
        <v>261</v>
      </c>
      <c r="B472" s="18" t="s">
        <v>1131</v>
      </c>
      <c r="C472" s="18" t="s">
        <v>1619</v>
      </c>
      <c r="D472" s="29">
        <v>44253.893101851849</v>
      </c>
      <c r="E472" s="96">
        <f t="shared" si="54"/>
        <v>44253</v>
      </c>
      <c r="F472" s="18" t="s">
        <v>2114</v>
      </c>
      <c r="G472" s="90" t="s">
        <v>2132</v>
      </c>
      <c r="H472" s="18" t="s">
        <v>2547</v>
      </c>
      <c r="I472" s="18" t="s">
        <v>2997</v>
      </c>
      <c r="J472" s="18" t="s">
        <v>2571</v>
      </c>
      <c r="K472" s="6" t="str">
        <f t="shared" si="49"/>
        <v>No</v>
      </c>
      <c r="L472" s="6" t="str">
        <f t="shared" si="50"/>
        <v>Yes</v>
      </c>
      <c r="M472" s="6" t="str">
        <f t="shared" si="51"/>
        <v>Yes</v>
      </c>
      <c r="N472" s="6" t="str">
        <f t="shared" si="52"/>
        <v>Yes</v>
      </c>
      <c r="O472" s="23" t="str">
        <f t="shared" si="53"/>
        <v>habitasse</v>
      </c>
      <c r="P472" s="6" t="b">
        <f>COUNTIF('Seat deployment CHG TKTs'!$B472:$B3440,I472)&gt;0</f>
        <v>0</v>
      </c>
      <c r="Q472" s="6" t="str">
        <f>IFERROR(INDEX('Seat deployment CHG TKTs'!$A$2:$A$3440,MATCH(I472,'Seat deployment CHG TKTs'!$B$2:$B$3440,0)),"No CHG TKT")</f>
        <v>No CHG TKT</v>
      </c>
      <c r="R472" s="6" t="b">
        <f>ISBLANK(#REF!)</f>
        <v>0</v>
      </c>
      <c r="S472" s="6" t="b">
        <f t="shared" si="55"/>
        <v>0</v>
      </c>
    </row>
    <row r="473" spans="1:19" ht="14.45" customHeight="1" x14ac:dyDescent="0.25">
      <c r="A473" t="s">
        <v>219</v>
      </c>
      <c r="B473" s="18" t="s">
        <v>713</v>
      </c>
      <c r="C473" s="18" t="s">
        <v>1154</v>
      </c>
      <c r="D473" s="29">
        <v>44254.053912037038</v>
      </c>
      <c r="E473" s="96">
        <f t="shared" si="54"/>
        <v>44254</v>
      </c>
      <c r="F473" s="18" t="s">
        <v>1642</v>
      </c>
      <c r="G473" s="7" t="s">
        <v>4</v>
      </c>
      <c r="H473" s="18" t="s">
        <v>2138</v>
      </c>
      <c r="I473" s="18" t="s">
        <v>2701</v>
      </c>
      <c r="J473" s="18" t="s">
        <v>2561</v>
      </c>
      <c r="K473" s="6" t="str">
        <f t="shared" si="49"/>
        <v>No</v>
      </c>
      <c r="L473" s="6" t="str">
        <f t="shared" si="50"/>
        <v>Yes</v>
      </c>
      <c r="M473" s="6" t="str">
        <f t="shared" si="51"/>
        <v>Yes</v>
      </c>
      <c r="N473" s="6" t="str">
        <f t="shared" si="52"/>
        <v>No</v>
      </c>
      <c r="O473" s="23" t="str">
        <f t="shared" si="53"/>
        <v>habitasse</v>
      </c>
      <c r="P473" s="6" t="b">
        <f>COUNTIF('Seat deployment CHG TKTs'!$B473:$B3440,I473)&gt;0</f>
        <v>0</v>
      </c>
      <c r="Q473" s="6" t="str">
        <f>IFERROR(INDEX('Seat deployment CHG TKTs'!$A$2:$A$3440,MATCH(I473,'Seat deployment CHG TKTs'!$B$2:$B$3440,0)),"No CHG TKT")</f>
        <v>No CHG TKT</v>
      </c>
      <c r="R473" s="6" t="b">
        <f>ISBLANK(#REF!)</f>
        <v>0</v>
      </c>
      <c r="S473" s="6" t="b">
        <f t="shared" si="55"/>
        <v>0</v>
      </c>
    </row>
    <row r="474" spans="1:19" ht="14.45" customHeight="1" x14ac:dyDescent="0.25">
      <c r="A474" t="s">
        <v>565</v>
      </c>
      <c r="B474" s="18" t="s">
        <v>976</v>
      </c>
      <c r="C474" s="18" t="s">
        <v>1500</v>
      </c>
      <c r="D474" s="29">
        <v>44254.269201388888</v>
      </c>
      <c r="E474" s="96">
        <f t="shared" si="54"/>
        <v>44254</v>
      </c>
      <c r="F474" s="18" t="s">
        <v>1989</v>
      </c>
      <c r="G474" s="90" t="s">
        <v>2132</v>
      </c>
      <c r="H474" s="18" t="s">
        <v>1634</v>
      </c>
      <c r="I474" s="18" t="s">
        <v>2616</v>
      </c>
      <c r="J474" s="18" t="s">
        <v>2569</v>
      </c>
      <c r="K474" s="6" t="str">
        <f t="shared" si="49"/>
        <v>No</v>
      </c>
      <c r="L474" s="6" t="str">
        <f t="shared" si="50"/>
        <v>Yes</v>
      </c>
      <c r="M474" s="6" t="str">
        <f t="shared" si="51"/>
        <v>Yes</v>
      </c>
      <c r="N474" s="6" t="str">
        <f t="shared" si="52"/>
        <v>Yes</v>
      </c>
      <c r="O474" s="23" t="str">
        <f t="shared" si="53"/>
        <v>habitasse</v>
      </c>
      <c r="P474" s="6" t="b">
        <f>COUNTIF('Seat deployment CHG TKTs'!$B474:$B3440,I474)&gt;0</f>
        <v>1</v>
      </c>
      <c r="Q474" s="6" t="str">
        <f>IFERROR(INDEX('Seat deployment CHG TKTs'!$A$2:$A$3440,MATCH(I474,'Seat deployment CHG TKTs'!$B$2:$B$3440,0)),"No CHG TKT")</f>
        <v>CHG0008268</v>
      </c>
      <c r="R474" s="6" t="b">
        <f>ISBLANK(#REF!)</f>
        <v>0</v>
      </c>
      <c r="S474" s="6" t="b">
        <f t="shared" si="55"/>
        <v>0</v>
      </c>
    </row>
    <row r="475" spans="1:19" ht="14.45" customHeight="1" x14ac:dyDescent="0.25">
      <c r="A475" t="s">
        <v>665</v>
      </c>
      <c r="B475" s="18" t="s">
        <v>1110</v>
      </c>
      <c r="C475" s="18" t="s">
        <v>1595</v>
      </c>
      <c r="D475" s="29">
        <v>44255.042673611111</v>
      </c>
      <c r="E475" s="96">
        <f t="shared" si="54"/>
        <v>44255</v>
      </c>
      <c r="F475" s="18" t="s">
        <v>2089</v>
      </c>
      <c r="G475" s="90" t="s">
        <v>2132</v>
      </c>
      <c r="H475" s="18" t="s">
        <v>2524</v>
      </c>
      <c r="I475" s="18" t="s">
        <v>2761</v>
      </c>
      <c r="J475" s="18" t="s">
        <v>2570</v>
      </c>
      <c r="K475" s="6" t="str">
        <f t="shared" si="49"/>
        <v>No</v>
      </c>
      <c r="L475" s="6" t="str">
        <f t="shared" si="50"/>
        <v>Yes</v>
      </c>
      <c r="M475" s="6" t="str">
        <f t="shared" si="51"/>
        <v>Yes</v>
      </c>
      <c r="N475" s="6" t="str">
        <f t="shared" si="52"/>
        <v>Yes</v>
      </c>
      <c r="O475" s="23" t="str">
        <f t="shared" si="53"/>
        <v>habitasse</v>
      </c>
      <c r="P475" s="6" t="b">
        <f>COUNTIF('Seat deployment CHG TKTs'!$B475:$B3440,I475)&gt;0</f>
        <v>0</v>
      </c>
      <c r="Q475" s="6" t="str">
        <f>IFERROR(INDEX('Seat deployment CHG TKTs'!$A$2:$A$3440,MATCH(I475,'Seat deployment CHG TKTs'!$B$2:$B$3440,0)),"No CHG TKT")</f>
        <v>No CHG TKT</v>
      </c>
      <c r="R475" s="6" t="b">
        <f>ISBLANK(#REF!)</f>
        <v>0</v>
      </c>
      <c r="S475" s="6" t="b">
        <f t="shared" si="55"/>
        <v>0</v>
      </c>
    </row>
    <row r="476" spans="1:19" ht="14.45" customHeight="1" x14ac:dyDescent="0.25">
      <c r="A476" t="s">
        <v>517</v>
      </c>
      <c r="B476" s="18" t="s">
        <v>981</v>
      </c>
      <c r="C476" s="18" t="s">
        <v>1452</v>
      </c>
      <c r="D476" s="29">
        <v>44256.001585648148</v>
      </c>
      <c r="E476" s="96">
        <f t="shared" si="54"/>
        <v>44256</v>
      </c>
      <c r="F476" s="18" t="s">
        <v>1942</v>
      </c>
      <c r="G476" s="90" t="s">
        <v>2131</v>
      </c>
      <c r="H476" s="18" t="s">
        <v>2394</v>
      </c>
      <c r="I476" s="18" t="s">
        <v>2666</v>
      </c>
      <c r="J476" s="18" t="s">
        <v>2568</v>
      </c>
      <c r="K476" s="6" t="str">
        <f t="shared" si="49"/>
        <v>No</v>
      </c>
      <c r="L476" s="6" t="str">
        <f t="shared" si="50"/>
        <v>Yes</v>
      </c>
      <c r="M476" s="6" t="str">
        <f t="shared" si="51"/>
        <v>Yes</v>
      </c>
      <c r="N476" s="6" t="str">
        <f t="shared" si="52"/>
        <v>Yes</v>
      </c>
      <c r="O476" s="23" t="str">
        <f t="shared" si="53"/>
        <v>habitasse</v>
      </c>
      <c r="P476" s="6" t="b">
        <f>COUNTIF('Seat deployment CHG TKTs'!$B476:$B3440,I476)&gt;0</f>
        <v>0</v>
      </c>
      <c r="Q476" s="6" t="str">
        <f>IFERROR(INDEX('Seat deployment CHG TKTs'!$A$2:$A$3440,MATCH(I476,'Seat deployment CHG TKTs'!$B$2:$B$3440,0)),"No CHG TKT")</f>
        <v>No CHG TKT</v>
      </c>
      <c r="R476" s="6" t="b">
        <f>ISBLANK(#REF!)</f>
        <v>0</v>
      </c>
      <c r="S476" s="6" t="b">
        <f t="shared" si="55"/>
        <v>0</v>
      </c>
    </row>
    <row r="477" spans="1:19" ht="14.45" customHeight="1" x14ac:dyDescent="0.25">
      <c r="A477" t="s">
        <v>399</v>
      </c>
      <c r="B477" s="18" t="s">
        <v>876</v>
      </c>
      <c r="C477" s="18" t="s">
        <v>1335</v>
      </c>
      <c r="D477" s="29">
        <v>44257.211458333331</v>
      </c>
      <c r="E477" s="96">
        <f t="shared" si="54"/>
        <v>44257</v>
      </c>
      <c r="F477" s="18" t="s">
        <v>1823</v>
      </c>
      <c r="G477" s="90" t="s">
        <v>5</v>
      </c>
      <c r="H477" s="18" t="s">
        <v>2290</v>
      </c>
      <c r="I477" s="18" t="s">
        <v>2831</v>
      </c>
      <c r="J477" s="18" t="s">
        <v>2567</v>
      </c>
      <c r="K477" s="6" t="str">
        <f t="shared" si="49"/>
        <v>Yes</v>
      </c>
      <c r="L477" s="6" t="str">
        <f t="shared" si="50"/>
        <v>Yes</v>
      </c>
      <c r="M477" s="6" t="str">
        <f t="shared" si="51"/>
        <v>Yes</v>
      </c>
      <c r="N477" s="6" t="str">
        <f t="shared" si="52"/>
        <v>Yes</v>
      </c>
      <c r="O477" s="23" t="str">
        <f t="shared" si="53"/>
        <v>habitasse</v>
      </c>
      <c r="P477" s="6" t="b">
        <f>COUNTIF('Seat deployment CHG TKTs'!$B477:$B3440,I477)&gt;0</f>
        <v>0</v>
      </c>
      <c r="Q477" s="6" t="str">
        <f>IFERROR(INDEX('Seat deployment CHG TKTs'!$A$2:$A$3440,MATCH(I477,'Seat deployment CHG TKTs'!$B$2:$B$3440,0)),"No CHG TKT")</f>
        <v>No CHG TKT</v>
      </c>
      <c r="R477" s="6" t="b">
        <f>ISBLANK(#REF!)</f>
        <v>0</v>
      </c>
      <c r="S477" s="6" t="b">
        <f t="shared" si="55"/>
        <v>0</v>
      </c>
    </row>
    <row r="478" spans="1:19" ht="14.45" customHeight="1" x14ac:dyDescent="0.25">
      <c r="A478" t="s">
        <v>627</v>
      </c>
      <c r="B478" s="18" t="s">
        <v>1074</v>
      </c>
      <c r="C478" s="18" t="s">
        <v>1558</v>
      </c>
      <c r="D478" s="29">
        <v>44257.616307870368</v>
      </c>
      <c r="E478" s="96">
        <f t="shared" si="54"/>
        <v>44257</v>
      </c>
      <c r="F478" s="18" t="s">
        <v>2051</v>
      </c>
      <c r="G478" s="90" t="s">
        <v>2132</v>
      </c>
      <c r="H478" s="18" t="s">
        <v>2380</v>
      </c>
      <c r="I478" s="18" t="s">
        <v>2727</v>
      </c>
      <c r="J478" s="18" t="s">
        <v>2570</v>
      </c>
      <c r="K478" s="6" t="str">
        <f t="shared" si="49"/>
        <v>No</v>
      </c>
      <c r="L478" s="6" t="str">
        <f t="shared" si="50"/>
        <v>Yes</v>
      </c>
      <c r="M478" s="6" t="str">
        <f t="shared" si="51"/>
        <v>Yes</v>
      </c>
      <c r="N478" s="6" t="str">
        <f t="shared" si="52"/>
        <v>Yes</v>
      </c>
      <c r="O478" s="23" t="str">
        <f t="shared" si="53"/>
        <v>habitasse</v>
      </c>
      <c r="P478" s="6" t="b">
        <f>COUNTIF('Seat deployment CHG TKTs'!$B478:$B3440,I478)&gt;0</f>
        <v>0</v>
      </c>
      <c r="Q478" s="6" t="str">
        <f>IFERROR(INDEX('Seat deployment CHG TKTs'!$A$2:$A$3440,MATCH(I478,'Seat deployment CHG TKTs'!$B$2:$B$3440,0)),"No CHG TKT")</f>
        <v>No CHG TKT</v>
      </c>
      <c r="R478" s="6" t="b">
        <f>ISBLANK(#REF!)</f>
        <v>0</v>
      </c>
      <c r="S478" s="6" t="b">
        <f t="shared" si="55"/>
        <v>0</v>
      </c>
    </row>
    <row r="479" spans="1:19" ht="14.45" customHeight="1" x14ac:dyDescent="0.25">
      <c r="A479" t="s">
        <v>279</v>
      </c>
      <c r="B479" s="18" t="s">
        <v>766</v>
      </c>
      <c r="C479" s="18" t="s">
        <v>1214</v>
      </c>
      <c r="D479" s="29">
        <v>44257.737361111111</v>
      </c>
      <c r="E479" s="96">
        <f t="shared" si="54"/>
        <v>44257</v>
      </c>
      <c r="F479" s="18" t="s">
        <v>1702</v>
      </c>
      <c r="G479" s="7" t="s">
        <v>4</v>
      </c>
      <c r="H479" s="18" t="s">
        <v>1634</v>
      </c>
      <c r="I479" s="18" t="s">
        <v>2602</v>
      </c>
      <c r="J479" s="18" t="s">
        <v>2564</v>
      </c>
      <c r="K479" s="6" t="str">
        <f t="shared" si="49"/>
        <v>No</v>
      </c>
      <c r="L479" s="6" t="str">
        <f t="shared" si="50"/>
        <v>Yes</v>
      </c>
      <c r="M479" s="6" t="str">
        <f t="shared" si="51"/>
        <v>Yes</v>
      </c>
      <c r="N479" s="6" t="str">
        <f t="shared" si="52"/>
        <v>Yes</v>
      </c>
      <c r="O479" s="23" t="str">
        <f t="shared" si="53"/>
        <v>habitasse</v>
      </c>
      <c r="P479" s="6" t="b">
        <f>COUNTIF('Seat deployment CHG TKTs'!$B479:$B3440,I479)&gt;0</f>
        <v>1</v>
      </c>
      <c r="Q479" s="6" t="str">
        <f>IFERROR(INDEX('Seat deployment CHG TKTs'!$A$2:$A$3440,MATCH(I479,'Seat deployment CHG TKTs'!$B$2:$B$3440,0)),"No CHG TKT")</f>
        <v>CHG0003242</v>
      </c>
      <c r="R479" s="6" t="b">
        <f>ISBLANK(#REF!)</f>
        <v>0</v>
      </c>
      <c r="S479" s="6" t="b">
        <f t="shared" si="55"/>
        <v>0</v>
      </c>
    </row>
    <row r="480" spans="1:19" ht="14.45" customHeight="1" x14ac:dyDescent="0.25">
      <c r="A480" t="s">
        <v>497</v>
      </c>
      <c r="B480" s="18" t="s">
        <v>963</v>
      </c>
      <c r="C480" s="18" t="s">
        <v>1433</v>
      </c>
      <c r="D480" s="29">
        <v>44258.887083333335</v>
      </c>
      <c r="E480" s="96">
        <f t="shared" si="54"/>
        <v>44258</v>
      </c>
      <c r="F480" s="18" t="s">
        <v>1922</v>
      </c>
      <c r="G480" s="90" t="s">
        <v>2131</v>
      </c>
      <c r="H480" s="18" t="s">
        <v>1634</v>
      </c>
      <c r="I480" s="18" t="s">
        <v>2894</v>
      </c>
      <c r="J480" s="18" t="s">
        <v>2568</v>
      </c>
      <c r="K480" s="6" t="str">
        <f t="shared" si="49"/>
        <v>No</v>
      </c>
      <c r="L480" s="6" t="str">
        <f t="shared" si="50"/>
        <v>Yes</v>
      </c>
      <c r="M480" s="6" t="str">
        <f t="shared" si="51"/>
        <v>Yes</v>
      </c>
      <c r="N480" s="6" t="str">
        <f t="shared" si="52"/>
        <v>Yes</v>
      </c>
      <c r="O480" s="23" t="str">
        <f t="shared" si="53"/>
        <v>congue</v>
      </c>
      <c r="P480" s="6" t="b">
        <f>COUNTIF('Seat deployment CHG TKTs'!$B480:$B3440,I480)&gt;0</f>
        <v>0</v>
      </c>
      <c r="Q480" s="6" t="str">
        <f>IFERROR(INDEX('Seat deployment CHG TKTs'!$A$2:$A$3440,MATCH(I480,'Seat deployment CHG TKTs'!$B$2:$B$3440,0)),"No CHG TKT")</f>
        <v>No CHG TKT</v>
      </c>
      <c r="R480" s="6" t="b">
        <f>ISBLANK(#REF!)</f>
        <v>0</v>
      </c>
      <c r="S480" s="6" t="b">
        <f t="shared" si="55"/>
        <v>0</v>
      </c>
    </row>
    <row r="481" spans="1:19" ht="14.45" customHeight="1" x14ac:dyDescent="0.25">
      <c r="A481" t="s">
        <v>516</v>
      </c>
      <c r="B481" s="18" t="s">
        <v>980</v>
      </c>
      <c r="C481" s="18" t="s">
        <v>1451</v>
      </c>
      <c r="D481" s="29">
        <v>44259.025717592594</v>
      </c>
      <c r="E481" s="96">
        <f t="shared" si="54"/>
        <v>44259</v>
      </c>
      <c r="F481" s="18" t="s">
        <v>1941</v>
      </c>
      <c r="G481" s="90" t="s">
        <v>2131</v>
      </c>
      <c r="H481" s="18" t="s">
        <v>2393</v>
      </c>
      <c r="I481" s="18" t="s">
        <v>3029</v>
      </c>
      <c r="J481" s="18" t="s">
        <v>2568</v>
      </c>
      <c r="K481" s="6" t="str">
        <f t="shared" si="49"/>
        <v>No</v>
      </c>
      <c r="L481" s="6" t="str">
        <f t="shared" si="50"/>
        <v>Yes</v>
      </c>
      <c r="M481" s="6" t="str">
        <f t="shared" si="51"/>
        <v>Yes</v>
      </c>
      <c r="N481" s="6" t="str">
        <f t="shared" si="52"/>
        <v>Yes</v>
      </c>
      <c r="O481" s="23" t="str">
        <f t="shared" si="53"/>
        <v>habitasse</v>
      </c>
      <c r="P481" s="6" t="b">
        <f>COUNTIF('Seat deployment CHG TKTs'!$B481:$B3440,I481)&gt;0</f>
        <v>0</v>
      </c>
      <c r="Q481" s="6" t="str">
        <f>IFERROR(INDEX('Seat deployment CHG TKTs'!$A$2:$A$3440,MATCH(I481,'Seat deployment CHG TKTs'!$B$2:$B$3440,0)),"No CHG TKT")</f>
        <v>No CHG TKT</v>
      </c>
      <c r="R481" s="6" t="b">
        <f>ISBLANK(#REF!)</f>
        <v>0</v>
      </c>
      <c r="S481" s="6" t="b">
        <f t="shared" si="55"/>
        <v>0</v>
      </c>
    </row>
    <row r="482" spans="1:19" ht="14.45" customHeight="1" x14ac:dyDescent="0.25">
      <c r="A482" t="s">
        <v>509</v>
      </c>
      <c r="B482" s="18" t="s">
        <v>974</v>
      </c>
      <c r="C482" s="18" t="s">
        <v>1444</v>
      </c>
      <c r="D482" s="29">
        <v>44259.635057870371</v>
      </c>
      <c r="E482" s="96">
        <f t="shared" si="54"/>
        <v>44259</v>
      </c>
      <c r="F482" s="18" t="s">
        <v>1934</v>
      </c>
      <c r="G482" s="90" t="s">
        <v>2131</v>
      </c>
      <c r="H482" s="18" t="s">
        <v>2386</v>
      </c>
      <c r="I482" s="18" t="s">
        <v>2999</v>
      </c>
      <c r="J482" s="18" t="s">
        <v>2568</v>
      </c>
      <c r="K482" s="6" t="str">
        <f t="shared" si="49"/>
        <v>No</v>
      </c>
      <c r="L482" s="6" t="str">
        <f t="shared" si="50"/>
        <v>Yes</v>
      </c>
      <c r="M482" s="6" t="str">
        <f t="shared" si="51"/>
        <v>Yes</v>
      </c>
      <c r="N482" s="6" t="str">
        <f t="shared" si="52"/>
        <v>Yes</v>
      </c>
      <c r="O482" s="23" t="str">
        <f t="shared" si="53"/>
        <v>congue</v>
      </c>
      <c r="P482" s="6" t="b">
        <f>COUNTIF('Seat deployment CHG TKTs'!$B482:$B3440,I482)&gt;0</f>
        <v>0</v>
      </c>
      <c r="Q482" s="6" t="str">
        <f>IFERROR(INDEX('Seat deployment CHG TKTs'!$A$2:$A$3440,MATCH(I482,'Seat deployment CHG TKTs'!$B$2:$B$3440,0)),"No CHG TKT")</f>
        <v>No CHG TKT</v>
      </c>
      <c r="R482" s="6" t="b">
        <f>ISBLANK(#REF!)</f>
        <v>0</v>
      </c>
      <c r="S482" s="6" t="b">
        <f t="shared" si="55"/>
        <v>0</v>
      </c>
    </row>
    <row r="483" spans="1:19" ht="14.45" customHeight="1" x14ac:dyDescent="0.25">
      <c r="A483" t="s">
        <v>438</v>
      </c>
      <c r="B483" s="18" t="s">
        <v>915</v>
      </c>
      <c r="C483" s="18" t="s">
        <v>1375</v>
      </c>
      <c r="D483" s="29">
        <v>44259.782557870371</v>
      </c>
      <c r="E483" s="96">
        <f t="shared" si="54"/>
        <v>44259</v>
      </c>
      <c r="F483" s="18" t="s">
        <v>1863</v>
      </c>
      <c r="G483" s="90" t="s">
        <v>5</v>
      </c>
      <c r="H483" s="18" t="s">
        <v>2326</v>
      </c>
      <c r="I483" s="18" t="s">
        <v>2599</v>
      </c>
      <c r="J483" s="18" t="s">
        <v>2567</v>
      </c>
      <c r="K483" s="6" t="str">
        <f t="shared" si="49"/>
        <v>Yes</v>
      </c>
      <c r="L483" s="6" t="str">
        <f t="shared" si="50"/>
        <v>Yes</v>
      </c>
      <c r="M483" s="6" t="str">
        <f t="shared" si="51"/>
        <v>Yes</v>
      </c>
      <c r="N483" s="6" t="str">
        <f t="shared" si="52"/>
        <v>Yes</v>
      </c>
      <c r="O483" s="23" t="str">
        <f t="shared" si="53"/>
        <v>congue</v>
      </c>
      <c r="P483" s="6" t="b">
        <f>COUNTIF('Seat deployment CHG TKTs'!$B483:$B3440,I483)&gt;0</f>
        <v>1</v>
      </c>
      <c r="Q483" s="6" t="str">
        <f>IFERROR(INDEX('Seat deployment CHG TKTs'!$A$2:$A$3440,MATCH(I483,'Seat deployment CHG TKTs'!$B$2:$B$3440,0)),"No CHG TKT")</f>
        <v>CHG0006838</v>
      </c>
      <c r="R483" s="6" t="b">
        <f>ISBLANK(#REF!)</f>
        <v>0</v>
      </c>
      <c r="S483" s="6" t="b">
        <f t="shared" si="55"/>
        <v>0</v>
      </c>
    </row>
    <row r="484" spans="1:19" ht="14.45" customHeight="1" x14ac:dyDescent="0.25">
      <c r="A484" t="s">
        <v>422</v>
      </c>
      <c r="B484" s="18" t="s">
        <v>899</v>
      </c>
      <c r="C484" s="18" t="s">
        <v>1359</v>
      </c>
      <c r="D484" s="29">
        <v>44260.115983796299</v>
      </c>
      <c r="E484" s="96">
        <f t="shared" si="54"/>
        <v>44260</v>
      </c>
      <c r="F484" s="18" t="s">
        <v>1847</v>
      </c>
      <c r="G484" s="90" t="s">
        <v>5</v>
      </c>
      <c r="H484" s="18" t="s">
        <v>2312</v>
      </c>
      <c r="I484" s="18" t="s">
        <v>3031</v>
      </c>
      <c r="J484" s="18" t="s">
        <v>2567</v>
      </c>
      <c r="K484" s="6" t="str">
        <f t="shared" si="49"/>
        <v>No</v>
      </c>
      <c r="L484" s="6" t="str">
        <f t="shared" si="50"/>
        <v>Yes</v>
      </c>
      <c r="M484" s="6" t="str">
        <f t="shared" si="51"/>
        <v>Yes</v>
      </c>
      <c r="N484" s="6" t="str">
        <f t="shared" si="52"/>
        <v>Yes</v>
      </c>
      <c r="O484" s="23" t="str">
        <f t="shared" si="53"/>
        <v>habitasse</v>
      </c>
      <c r="P484" s="6" t="b">
        <f>COUNTIF('Seat deployment CHG TKTs'!$B484:$B3440,I484)&gt;0</f>
        <v>0</v>
      </c>
      <c r="Q484" s="6" t="str">
        <f>IFERROR(INDEX('Seat deployment CHG TKTs'!$A$2:$A$3440,MATCH(I484,'Seat deployment CHG TKTs'!$B$2:$B$3440,0)),"No CHG TKT")</f>
        <v>No CHG TKT</v>
      </c>
      <c r="R484" s="6" t="b">
        <f>ISBLANK(#REF!)</f>
        <v>0</v>
      </c>
      <c r="S484" s="6" t="b">
        <f t="shared" si="55"/>
        <v>0</v>
      </c>
    </row>
    <row r="485" spans="1:19" ht="14.45" customHeight="1" x14ac:dyDescent="0.25">
      <c r="A485" t="s">
        <v>531</v>
      </c>
      <c r="B485" s="18" t="s">
        <v>995</v>
      </c>
      <c r="C485" s="18" t="s">
        <v>1466</v>
      </c>
      <c r="D485" s="29">
        <v>44260.365613425929</v>
      </c>
      <c r="E485" s="96">
        <f t="shared" si="54"/>
        <v>44260</v>
      </c>
      <c r="F485" s="18" t="s">
        <v>1956</v>
      </c>
      <c r="G485" s="90" t="s">
        <v>2132</v>
      </c>
      <c r="H485" s="18" t="s">
        <v>2407</v>
      </c>
      <c r="I485" s="18" t="s">
        <v>2679</v>
      </c>
      <c r="J485" s="18" t="s">
        <v>2568</v>
      </c>
      <c r="K485" s="6" t="str">
        <f t="shared" si="49"/>
        <v>No</v>
      </c>
      <c r="L485" s="6" t="str">
        <f t="shared" si="50"/>
        <v>Yes</v>
      </c>
      <c r="M485" s="6" t="str">
        <f t="shared" si="51"/>
        <v>Yes</v>
      </c>
      <c r="N485" s="6" t="str">
        <f t="shared" si="52"/>
        <v>Yes</v>
      </c>
      <c r="O485" s="23" t="str">
        <f t="shared" si="53"/>
        <v>habitasse</v>
      </c>
      <c r="P485" s="6" t="b">
        <f>COUNTIF('Seat deployment CHG TKTs'!$B485:$B3440,I485)&gt;0</f>
        <v>0</v>
      </c>
      <c r="Q485" s="6" t="str">
        <f>IFERROR(INDEX('Seat deployment CHG TKTs'!$A$2:$A$3440,MATCH(I485,'Seat deployment CHG TKTs'!$B$2:$B$3440,0)),"No CHG TKT")</f>
        <v>No CHG TKT</v>
      </c>
      <c r="R485" s="6" t="b">
        <f>ISBLANK(#REF!)</f>
        <v>0</v>
      </c>
      <c r="S485" s="6" t="b">
        <f t="shared" si="55"/>
        <v>0</v>
      </c>
    </row>
    <row r="486" spans="1:19" ht="14.45" customHeight="1" x14ac:dyDescent="0.25">
      <c r="A486" t="s">
        <v>403</v>
      </c>
      <c r="B486" s="18" t="s">
        <v>880</v>
      </c>
      <c r="C486" s="18" t="s">
        <v>1339</v>
      </c>
      <c r="D486" s="29">
        <v>44262.593009259261</v>
      </c>
      <c r="E486" s="96">
        <f t="shared" si="54"/>
        <v>44262</v>
      </c>
      <c r="F486" s="18" t="s">
        <v>1827</v>
      </c>
      <c r="G486" s="90" t="s">
        <v>5</v>
      </c>
      <c r="H486" s="18" t="s">
        <v>2294</v>
      </c>
      <c r="I486" s="18" t="s">
        <v>2920</v>
      </c>
      <c r="J486" s="18" t="s">
        <v>2567</v>
      </c>
      <c r="K486" s="6" t="str">
        <f t="shared" si="49"/>
        <v>No</v>
      </c>
      <c r="L486" s="6" t="str">
        <f t="shared" si="50"/>
        <v>Yes</v>
      </c>
      <c r="M486" s="6" t="str">
        <f t="shared" si="51"/>
        <v>Yes</v>
      </c>
      <c r="N486" s="6" t="str">
        <f t="shared" si="52"/>
        <v>Yes</v>
      </c>
      <c r="O486" s="23" t="str">
        <f t="shared" si="53"/>
        <v>habitasse</v>
      </c>
      <c r="P486" s="6" t="b">
        <f>COUNTIF('Seat deployment CHG TKTs'!$B486:$B3440,I486)&gt;0</f>
        <v>0</v>
      </c>
      <c r="Q486" s="6" t="str">
        <f>IFERROR(INDEX('Seat deployment CHG TKTs'!$A$2:$A$3440,MATCH(I486,'Seat deployment CHG TKTs'!$B$2:$B$3440,0)),"No CHG TKT")</f>
        <v>No CHG TKT</v>
      </c>
      <c r="R486" s="6" t="b">
        <f>ISBLANK(#REF!)</f>
        <v>0</v>
      </c>
      <c r="S486" s="6" t="b">
        <f t="shared" si="55"/>
        <v>0</v>
      </c>
    </row>
    <row r="487" spans="1:19" ht="14.45" customHeight="1" x14ac:dyDescent="0.25">
      <c r="A487" t="s">
        <v>633</v>
      </c>
      <c r="B487" s="18" t="s">
        <v>1080</v>
      </c>
      <c r="C487" s="18" t="s">
        <v>1327</v>
      </c>
      <c r="D487" s="29">
        <v>44263.448495370372</v>
      </c>
      <c r="E487" s="96">
        <f t="shared" si="54"/>
        <v>44263</v>
      </c>
      <c r="F487" s="18" t="s">
        <v>2057</v>
      </c>
      <c r="G487" s="90" t="s">
        <v>2132</v>
      </c>
      <c r="H487" s="18" t="s">
        <v>2495</v>
      </c>
      <c r="I487" s="18" t="s">
        <v>2981</v>
      </c>
      <c r="J487" s="18" t="s">
        <v>2570</v>
      </c>
      <c r="K487" s="6" t="str">
        <f t="shared" si="49"/>
        <v>No</v>
      </c>
      <c r="L487" s="6" t="str">
        <f t="shared" si="50"/>
        <v>Yes</v>
      </c>
      <c r="M487" s="6" t="str">
        <f t="shared" si="51"/>
        <v>Yes</v>
      </c>
      <c r="N487" s="6" t="str">
        <f t="shared" si="52"/>
        <v>Yes</v>
      </c>
      <c r="O487" s="23" t="str">
        <f t="shared" si="53"/>
        <v>habitasse</v>
      </c>
      <c r="P487" s="6" t="b">
        <f>COUNTIF('Seat deployment CHG TKTs'!$B487:$B3440,I487)&gt;0</f>
        <v>0</v>
      </c>
      <c r="Q487" s="6" t="str">
        <f>IFERROR(INDEX('Seat deployment CHG TKTs'!$A$2:$A$3440,MATCH(I487,'Seat deployment CHG TKTs'!$B$2:$B$3440,0)),"No CHG TKT")</f>
        <v>No CHG TKT</v>
      </c>
      <c r="R487" s="6" t="b">
        <f>ISBLANK(#REF!)</f>
        <v>0</v>
      </c>
      <c r="S487" s="6" t="b">
        <f t="shared" si="55"/>
        <v>0</v>
      </c>
    </row>
    <row r="488" spans="1:19" ht="14.45" customHeight="1" x14ac:dyDescent="0.25">
      <c r="A488" t="s">
        <v>393</v>
      </c>
      <c r="B488" s="18" t="s">
        <v>870</v>
      </c>
      <c r="C488" s="18" t="s">
        <v>1329</v>
      </c>
      <c r="D488" s="29">
        <v>44263.470520833333</v>
      </c>
      <c r="E488" s="96">
        <f t="shared" si="54"/>
        <v>44263</v>
      </c>
      <c r="F488" s="18" t="s">
        <v>1818</v>
      </c>
      <c r="G488" s="90" t="s">
        <v>5</v>
      </c>
      <c r="H488" s="18" t="s">
        <v>1634</v>
      </c>
      <c r="I488" s="18" t="s">
        <v>2835</v>
      </c>
      <c r="J488" s="18" t="s">
        <v>2567</v>
      </c>
      <c r="K488" s="6" t="str">
        <f t="shared" si="49"/>
        <v>No</v>
      </c>
      <c r="L488" s="6" t="str">
        <f t="shared" si="50"/>
        <v>Yes</v>
      </c>
      <c r="M488" s="6" t="str">
        <f t="shared" si="51"/>
        <v>Yes</v>
      </c>
      <c r="N488" s="6" t="str">
        <f t="shared" si="52"/>
        <v>Yes</v>
      </c>
      <c r="O488" s="23" t="str">
        <f t="shared" si="53"/>
        <v>habitasse</v>
      </c>
      <c r="P488" s="6" t="b">
        <f>COUNTIF('Seat deployment CHG TKTs'!$B488:$B3440,I488)&gt;0</f>
        <v>0</v>
      </c>
      <c r="Q488" s="6" t="str">
        <f>IFERROR(INDEX('Seat deployment CHG TKTs'!$A$2:$A$3440,MATCH(I488,'Seat deployment CHG TKTs'!$B$2:$B$3440,0)),"No CHG TKT")</f>
        <v>CHG0008272</v>
      </c>
      <c r="R488" s="6" t="b">
        <f>ISBLANK(#REF!)</f>
        <v>0</v>
      </c>
      <c r="S488" s="6" t="b">
        <f t="shared" si="55"/>
        <v>0</v>
      </c>
    </row>
    <row r="489" spans="1:19" ht="14.45" customHeight="1" x14ac:dyDescent="0.25">
      <c r="A489" t="s">
        <v>642</v>
      </c>
      <c r="B489" s="18" t="s">
        <v>1088</v>
      </c>
      <c r="C489" s="18" t="s">
        <v>1572</v>
      </c>
      <c r="D489" s="29">
        <v>44264.042673611111</v>
      </c>
      <c r="E489" s="96">
        <f t="shared" si="54"/>
        <v>44264</v>
      </c>
      <c r="F489" s="18" t="s">
        <v>2066</v>
      </c>
      <c r="G489" s="90" t="s">
        <v>2132</v>
      </c>
      <c r="H489" s="18" t="s">
        <v>2503</v>
      </c>
      <c r="I489" s="18" t="s">
        <v>2585</v>
      </c>
      <c r="J489" s="18" t="s">
        <v>2570</v>
      </c>
      <c r="K489" s="6" t="str">
        <f t="shared" si="49"/>
        <v>Yes</v>
      </c>
      <c r="L489" s="6" t="str">
        <f t="shared" si="50"/>
        <v>Yes</v>
      </c>
      <c r="M489" s="6" t="str">
        <f t="shared" si="51"/>
        <v>Yes</v>
      </c>
      <c r="N489" s="6" t="str">
        <f t="shared" si="52"/>
        <v>Yes</v>
      </c>
      <c r="O489" s="23" t="str">
        <f t="shared" si="53"/>
        <v>habitasse</v>
      </c>
      <c r="P489" s="6" t="b">
        <f>COUNTIF('Seat deployment CHG TKTs'!$B489:$B3440,I489)&gt;0</f>
        <v>1</v>
      </c>
      <c r="Q489" s="6" t="str">
        <f>IFERROR(INDEX('Seat deployment CHG TKTs'!$A$2:$A$3440,MATCH(I489,'Seat deployment CHG TKTs'!$B$2:$B$3440,0)),"No CHG TKT")</f>
        <v>CHG0006509</v>
      </c>
      <c r="R489" s="6" t="b">
        <f>ISBLANK(#REF!)</f>
        <v>0</v>
      </c>
      <c r="S489" s="6" t="b">
        <f t="shared" si="55"/>
        <v>0</v>
      </c>
    </row>
    <row r="490" spans="1:19" ht="14.45" customHeight="1" x14ac:dyDescent="0.25">
      <c r="A490" t="s">
        <v>417</v>
      </c>
      <c r="B490" s="18" t="s">
        <v>715</v>
      </c>
      <c r="C490" s="18" t="s">
        <v>1354</v>
      </c>
      <c r="D490" s="29">
        <v>44264.263275462959</v>
      </c>
      <c r="E490" s="96">
        <f t="shared" si="54"/>
        <v>44264</v>
      </c>
      <c r="F490" s="18" t="s">
        <v>1842</v>
      </c>
      <c r="G490" s="90" t="s">
        <v>5</v>
      </c>
      <c r="H490" s="18" t="s">
        <v>2307</v>
      </c>
      <c r="I490" s="18" t="s">
        <v>2588</v>
      </c>
      <c r="J490" s="18" t="s">
        <v>2567</v>
      </c>
      <c r="K490" s="6" t="str">
        <f t="shared" si="49"/>
        <v>No</v>
      </c>
      <c r="L490" s="6" t="str">
        <f t="shared" si="50"/>
        <v>Yes</v>
      </c>
      <c r="M490" s="6" t="str">
        <f t="shared" si="51"/>
        <v>Yes</v>
      </c>
      <c r="N490" s="6" t="str">
        <f t="shared" si="52"/>
        <v>Yes</v>
      </c>
      <c r="O490" s="23" t="str">
        <f t="shared" si="53"/>
        <v>habitasse</v>
      </c>
      <c r="P490" s="6" t="b">
        <f>COUNTIF('Seat deployment CHG TKTs'!$B490:$B3440,I490)&gt;0</f>
        <v>1</v>
      </c>
      <c r="Q490" s="6" t="str">
        <f>IFERROR(INDEX('Seat deployment CHG TKTs'!$A$2:$A$3440,MATCH(I490,'Seat deployment CHG TKTs'!$B$2:$B$3440,0)),"No CHG TKT")</f>
        <v>CHG0009332</v>
      </c>
      <c r="R490" s="6" t="b">
        <f>ISBLANK(#REF!)</f>
        <v>0</v>
      </c>
      <c r="S490" s="6" t="b">
        <f t="shared" si="55"/>
        <v>0</v>
      </c>
    </row>
    <row r="491" spans="1:19" ht="14.45" customHeight="1" x14ac:dyDescent="0.25">
      <c r="A491" t="s">
        <v>592</v>
      </c>
      <c r="B491" s="18" t="s">
        <v>1122</v>
      </c>
      <c r="C491" s="18" t="s">
        <v>1153</v>
      </c>
      <c r="D491" s="29">
        <v>44265.648738425924</v>
      </c>
      <c r="E491" s="96">
        <f t="shared" si="54"/>
        <v>44265</v>
      </c>
      <c r="F491" s="18" t="s">
        <v>2016</v>
      </c>
      <c r="G491" s="90" t="s">
        <v>2132</v>
      </c>
      <c r="H491" s="18" t="s">
        <v>2457</v>
      </c>
      <c r="I491" s="18" t="s">
        <v>2596</v>
      </c>
      <c r="J491" s="18" t="s">
        <v>2569</v>
      </c>
      <c r="K491" s="6" t="str">
        <f t="shared" si="49"/>
        <v>No</v>
      </c>
      <c r="L491" s="6" t="str">
        <f t="shared" si="50"/>
        <v>Yes</v>
      </c>
      <c r="M491" s="6" t="str">
        <f t="shared" si="51"/>
        <v>Yes</v>
      </c>
      <c r="N491" s="6" t="str">
        <f t="shared" si="52"/>
        <v>Yes</v>
      </c>
      <c r="O491" s="23" t="str">
        <f t="shared" si="53"/>
        <v>congue</v>
      </c>
      <c r="P491" s="6" t="b">
        <f>COUNTIF('Seat deployment CHG TKTs'!$B491:$B3440,I491)&gt;0</f>
        <v>0</v>
      </c>
      <c r="Q491" s="6" t="str">
        <f>IFERROR(INDEX('Seat deployment CHG TKTs'!$A$2:$A$3440,MATCH(I491,'Seat deployment CHG TKTs'!$B$2:$B$3440,0)),"No CHG TKT")</f>
        <v>CHG0006330</v>
      </c>
      <c r="R491" s="6" t="b">
        <f>ISBLANK(#REF!)</f>
        <v>0</v>
      </c>
      <c r="S491" s="6" t="b">
        <f t="shared" si="55"/>
        <v>0</v>
      </c>
    </row>
    <row r="492" spans="1:19" ht="14.45" customHeight="1" x14ac:dyDescent="0.25">
      <c r="A492" t="s">
        <v>572</v>
      </c>
      <c r="B492" s="18" t="s">
        <v>1029</v>
      </c>
      <c r="C492" s="18" t="s">
        <v>1507</v>
      </c>
      <c r="D492" s="29">
        <v>44266.785879629628</v>
      </c>
      <c r="E492" s="96">
        <f t="shared" si="54"/>
        <v>44266</v>
      </c>
      <c r="F492" s="18" t="s">
        <v>1996</v>
      </c>
      <c r="G492" s="90" t="s">
        <v>2132</v>
      </c>
      <c r="H492" s="18" t="s">
        <v>2440</v>
      </c>
      <c r="I492" s="18" t="s">
        <v>2795</v>
      </c>
      <c r="J492" s="18" t="s">
        <v>2569</v>
      </c>
      <c r="K492" s="6" t="str">
        <f t="shared" si="49"/>
        <v>No</v>
      </c>
      <c r="L492" s="6" t="str">
        <f t="shared" si="50"/>
        <v>Yes</v>
      </c>
      <c r="M492" s="6" t="str">
        <f t="shared" si="51"/>
        <v>Yes</v>
      </c>
      <c r="N492" s="6" t="str">
        <f t="shared" si="52"/>
        <v>Yes</v>
      </c>
      <c r="O492" s="23" t="str">
        <f t="shared" si="53"/>
        <v>habitasse</v>
      </c>
      <c r="P492" s="6" t="b">
        <f>COUNTIF('Seat deployment CHG TKTs'!$B492:$B3440,I492)&gt;0</f>
        <v>0</v>
      </c>
      <c r="Q492" s="6" t="str">
        <f>IFERROR(INDEX('Seat deployment CHG TKTs'!$A$2:$A$3440,MATCH(I492,'Seat deployment CHG TKTs'!$B$2:$B$3440,0)),"No CHG TKT")</f>
        <v>No CHG TKT</v>
      </c>
      <c r="R492" s="6" t="b">
        <f>ISBLANK(#REF!)</f>
        <v>0</v>
      </c>
      <c r="S492" s="6" t="b">
        <f t="shared" si="55"/>
        <v>0</v>
      </c>
    </row>
    <row r="493" spans="1:19" ht="14.45" customHeight="1" x14ac:dyDescent="0.25">
      <c r="A493" t="s">
        <v>268</v>
      </c>
      <c r="B493" s="18" t="s">
        <v>757</v>
      </c>
      <c r="C493" s="18" t="s">
        <v>1203</v>
      </c>
      <c r="D493" s="29">
        <v>44268.284988425927</v>
      </c>
      <c r="E493" s="96">
        <f t="shared" si="54"/>
        <v>44268</v>
      </c>
      <c r="F493" s="18" t="s">
        <v>1691</v>
      </c>
      <c r="G493" s="7" t="s">
        <v>4</v>
      </c>
      <c r="H493" s="18" t="s">
        <v>2181</v>
      </c>
      <c r="I493" s="18" t="s">
        <v>2794</v>
      </c>
      <c r="J493" s="18" t="s">
        <v>2564</v>
      </c>
      <c r="K493" s="6" t="str">
        <f t="shared" si="49"/>
        <v>No</v>
      </c>
      <c r="L493" s="6" t="str">
        <f t="shared" si="50"/>
        <v>Yes</v>
      </c>
      <c r="M493" s="6" t="str">
        <f t="shared" si="51"/>
        <v>Yes</v>
      </c>
      <c r="N493" s="6" t="str">
        <f t="shared" si="52"/>
        <v>Yes</v>
      </c>
      <c r="O493" s="23" t="str">
        <f t="shared" si="53"/>
        <v>congue</v>
      </c>
      <c r="P493" s="6" t="b">
        <f>COUNTIF('Seat deployment CHG TKTs'!$B493:$B3440,I493)&gt;0</f>
        <v>0</v>
      </c>
      <c r="Q493" s="6" t="str">
        <f>IFERROR(INDEX('Seat deployment CHG TKTs'!$A$2:$A$3440,MATCH(I493,'Seat deployment CHG TKTs'!$B$2:$B$3440,0)),"No CHG TKT")</f>
        <v>No CHG TKT</v>
      </c>
      <c r="R493" s="6" t="b">
        <f>ISBLANK(#REF!)</f>
        <v>0</v>
      </c>
      <c r="S493" s="6" t="b">
        <f t="shared" si="55"/>
        <v>0</v>
      </c>
    </row>
    <row r="494" spans="1:19" ht="14.45" customHeight="1" x14ac:dyDescent="0.25">
      <c r="A494" t="s">
        <v>617</v>
      </c>
      <c r="B494" s="18" t="s">
        <v>1066</v>
      </c>
      <c r="C494" s="18" t="s">
        <v>1548</v>
      </c>
      <c r="D494" s="29">
        <v>44269.415659722225</v>
      </c>
      <c r="E494" s="96">
        <f t="shared" si="54"/>
        <v>44269</v>
      </c>
      <c r="F494" s="18" t="s">
        <v>2041</v>
      </c>
      <c r="G494" s="90" t="s">
        <v>2132</v>
      </c>
      <c r="H494" s="18" t="s">
        <v>2480</v>
      </c>
      <c r="I494" s="18" t="s">
        <v>2967</v>
      </c>
      <c r="J494" s="18" t="s">
        <v>2570</v>
      </c>
      <c r="K494" s="6" t="str">
        <f t="shared" si="49"/>
        <v>No</v>
      </c>
      <c r="L494" s="6" t="str">
        <f t="shared" si="50"/>
        <v>Yes</v>
      </c>
      <c r="M494" s="6" t="str">
        <f t="shared" si="51"/>
        <v>Yes</v>
      </c>
      <c r="N494" s="6" t="str">
        <f t="shared" si="52"/>
        <v>Yes</v>
      </c>
      <c r="O494" s="23" t="str">
        <f t="shared" si="53"/>
        <v>habitasse</v>
      </c>
      <c r="P494" s="6" t="b">
        <f>COUNTIF('Seat deployment CHG TKTs'!$B494:$B3440,I494)&gt;0</f>
        <v>0</v>
      </c>
      <c r="Q494" s="6" t="str">
        <f>IFERROR(INDEX('Seat deployment CHG TKTs'!$A$2:$A$3440,MATCH(I494,'Seat deployment CHG TKTs'!$B$2:$B$3440,0)),"No CHG TKT")</f>
        <v>No CHG TKT</v>
      </c>
      <c r="R494" s="6" t="b">
        <f>ISBLANK(#REF!)</f>
        <v>0</v>
      </c>
      <c r="S494" s="6" t="b">
        <f t="shared" si="55"/>
        <v>0</v>
      </c>
    </row>
    <row r="495" spans="1:19" ht="14.45" customHeight="1" x14ac:dyDescent="0.25">
      <c r="A495" t="s">
        <v>537</v>
      </c>
      <c r="B495" s="18" t="s">
        <v>800</v>
      </c>
      <c r="C495" s="18" t="s">
        <v>1472</v>
      </c>
      <c r="D495" s="29">
        <v>44270.236828703702</v>
      </c>
      <c r="E495" s="96">
        <f t="shared" si="54"/>
        <v>44270</v>
      </c>
      <c r="F495" s="18" t="s">
        <v>1962</v>
      </c>
      <c r="G495" s="90" t="s">
        <v>2132</v>
      </c>
      <c r="H495" s="18" t="s">
        <v>2412</v>
      </c>
      <c r="I495" s="18" t="s">
        <v>2618</v>
      </c>
      <c r="J495" s="18" t="s">
        <v>2568</v>
      </c>
      <c r="K495" s="6" t="str">
        <f t="shared" si="49"/>
        <v>No</v>
      </c>
      <c r="L495" s="6" t="str">
        <f t="shared" si="50"/>
        <v>No</v>
      </c>
      <c r="M495" s="6" t="str">
        <f t="shared" si="51"/>
        <v>No</v>
      </c>
      <c r="N495" s="6" t="str">
        <f t="shared" si="52"/>
        <v>Yes</v>
      </c>
      <c r="O495" s="23" t="str">
        <f t="shared" si="53"/>
        <v>congue</v>
      </c>
      <c r="P495" s="6" t="b">
        <f>COUNTIF('Seat deployment CHG TKTs'!$B495:$B3440,I495)&gt;0</f>
        <v>1</v>
      </c>
      <c r="Q495" s="6" t="str">
        <f>IFERROR(INDEX('Seat deployment CHG TKTs'!$A$2:$A$3440,MATCH(I495,'Seat deployment CHG TKTs'!$B$2:$B$3440,0)),"No CHG TKT")</f>
        <v>CHG0006097</v>
      </c>
      <c r="R495" s="6" t="b">
        <f>ISBLANK(#REF!)</f>
        <v>0</v>
      </c>
      <c r="S495" s="6" t="b">
        <f t="shared" si="55"/>
        <v>0</v>
      </c>
    </row>
    <row r="496" spans="1:19" ht="14.45" customHeight="1" x14ac:dyDescent="0.25">
      <c r="A496" t="s">
        <v>545</v>
      </c>
      <c r="B496" s="18" t="s">
        <v>1007</v>
      </c>
      <c r="C496" s="18" t="s">
        <v>1480</v>
      </c>
      <c r="D496" s="29">
        <v>44270.855891203704</v>
      </c>
      <c r="E496" s="96">
        <f t="shared" si="54"/>
        <v>44270</v>
      </c>
      <c r="F496" s="18" t="s">
        <v>1970</v>
      </c>
      <c r="G496" s="90" t="s">
        <v>2132</v>
      </c>
      <c r="H496" s="18" t="s">
        <v>2420</v>
      </c>
      <c r="I496" s="18" t="s">
        <v>2803</v>
      </c>
      <c r="J496" s="18" t="s">
        <v>2568</v>
      </c>
      <c r="K496" s="6" t="str">
        <f t="shared" si="49"/>
        <v>No</v>
      </c>
      <c r="L496" s="6" t="str">
        <f t="shared" si="50"/>
        <v>Yes</v>
      </c>
      <c r="M496" s="6" t="str">
        <f t="shared" si="51"/>
        <v>Yes</v>
      </c>
      <c r="N496" s="6" t="str">
        <f t="shared" si="52"/>
        <v>Yes</v>
      </c>
      <c r="O496" s="23" t="str">
        <f t="shared" si="53"/>
        <v>habitasse</v>
      </c>
      <c r="P496" s="6" t="b">
        <f>COUNTIF('Seat deployment CHG TKTs'!$B496:$B3440,I496)&gt;0</f>
        <v>0</v>
      </c>
      <c r="Q496" s="6" t="str">
        <f>IFERROR(INDEX('Seat deployment CHG TKTs'!$A$2:$A$3440,MATCH(I496,'Seat deployment CHG TKTs'!$B$2:$B$3440,0)),"No CHG TKT")</f>
        <v>No CHG TKT</v>
      </c>
      <c r="R496" s="6" t="b">
        <f>ISBLANK(#REF!)</f>
        <v>0</v>
      </c>
      <c r="S496" s="6" t="b">
        <f t="shared" si="55"/>
        <v>0</v>
      </c>
    </row>
    <row r="497" spans="1:19" ht="14.45" customHeight="1" x14ac:dyDescent="0.25">
      <c r="A497" t="s">
        <v>703</v>
      </c>
      <c r="B497" s="18" t="s">
        <v>1144</v>
      </c>
      <c r="C497" s="18" t="s">
        <v>1632</v>
      </c>
      <c r="D497" s="29">
        <v>44272.368761574071</v>
      </c>
      <c r="E497" s="96">
        <f t="shared" si="54"/>
        <v>44272</v>
      </c>
      <c r="F497" s="18" t="s">
        <v>2128</v>
      </c>
      <c r="G497" s="90" t="s">
        <v>2132</v>
      </c>
      <c r="H497" s="18" t="s">
        <v>2558</v>
      </c>
      <c r="I497" s="18" t="s">
        <v>2764</v>
      </c>
      <c r="J497" s="18" t="s">
        <v>2571</v>
      </c>
      <c r="K497" s="6" t="str">
        <f t="shared" si="49"/>
        <v>No</v>
      </c>
      <c r="L497" s="6" t="str">
        <f t="shared" si="50"/>
        <v>Yes</v>
      </c>
      <c r="M497" s="6" t="str">
        <f t="shared" si="51"/>
        <v>Yes</v>
      </c>
      <c r="N497" s="6" t="str">
        <f t="shared" si="52"/>
        <v>Yes</v>
      </c>
      <c r="O497" s="23" t="str">
        <f t="shared" si="53"/>
        <v>habitasse</v>
      </c>
      <c r="P497" s="6" t="b">
        <f>COUNTIF('Seat deployment CHG TKTs'!$B497:$B3440,I497)&gt;0</f>
        <v>0</v>
      </c>
      <c r="Q497" s="6" t="str">
        <f>IFERROR(INDEX('Seat deployment CHG TKTs'!$A$2:$A$3440,MATCH(I497,'Seat deployment CHG TKTs'!$B$2:$B$3440,0)),"No CHG TKT")</f>
        <v>No CHG TKT</v>
      </c>
      <c r="R497" s="6" t="b">
        <f>ISBLANK(#REF!)</f>
        <v>0</v>
      </c>
      <c r="S497" s="6" t="b">
        <f t="shared" si="55"/>
        <v>0</v>
      </c>
    </row>
    <row r="498" spans="1:19" ht="14.45" customHeight="1" x14ac:dyDescent="0.25">
      <c r="A498" t="s">
        <v>604</v>
      </c>
      <c r="B498" s="18" t="s">
        <v>1137</v>
      </c>
      <c r="C498" s="18" t="s">
        <v>1625</v>
      </c>
      <c r="D498" s="29">
        <v>44274.135324074072</v>
      </c>
      <c r="E498" s="96">
        <f t="shared" si="54"/>
        <v>44274</v>
      </c>
      <c r="F498" s="18" t="s">
        <v>2121</v>
      </c>
      <c r="G498" s="90" t="s">
        <v>2132</v>
      </c>
      <c r="H498" s="18" t="s">
        <v>2553</v>
      </c>
      <c r="I498" s="18" t="s">
        <v>2802</v>
      </c>
      <c r="J498" s="18" t="s">
        <v>2571</v>
      </c>
      <c r="K498" s="6" t="str">
        <f t="shared" si="49"/>
        <v>No</v>
      </c>
      <c r="L498" s="6" t="str">
        <f t="shared" si="50"/>
        <v>Yes</v>
      </c>
      <c r="M498" s="6" t="str">
        <f t="shared" si="51"/>
        <v>Yes</v>
      </c>
      <c r="N498" s="6" t="str">
        <f t="shared" si="52"/>
        <v>Yes</v>
      </c>
      <c r="O498" s="23" t="str">
        <f t="shared" si="53"/>
        <v>habitasse</v>
      </c>
      <c r="P498" s="6" t="b">
        <f>COUNTIF('Seat deployment CHG TKTs'!$B498:$B3440,I498)&gt;0</f>
        <v>0</v>
      </c>
      <c r="Q498" s="6" t="str">
        <f>IFERROR(INDEX('Seat deployment CHG TKTs'!$A$2:$A$3440,MATCH(I498,'Seat deployment CHG TKTs'!$B$2:$B$3440,0)),"No CHG TKT")</f>
        <v>No CHG TKT</v>
      </c>
      <c r="R498" s="6" t="b">
        <f>ISBLANK(#REF!)</f>
        <v>0</v>
      </c>
      <c r="S498" s="6" t="b">
        <f t="shared" si="55"/>
        <v>0</v>
      </c>
    </row>
    <row r="499" spans="1:19" ht="14.45" customHeight="1" x14ac:dyDescent="0.25">
      <c r="A499" t="s">
        <v>462</v>
      </c>
      <c r="B499" s="18" t="s">
        <v>1054</v>
      </c>
      <c r="C499" s="18" t="s">
        <v>1399</v>
      </c>
      <c r="D499" s="29">
        <v>44274.829768518517</v>
      </c>
      <c r="E499" s="96">
        <f t="shared" si="54"/>
        <v>44274</v>
      </c>
      <c r="F499" s="18" t="s">
        <v>1887</v>
      </c>
      <c r="G499" s="90" t="s">
        <v>2131</v>
      </c>
      <c r="H499" s="18" t="s">
        <v>1634</v>
      </c>
      <c r="I499" s="18" t="s">
        <v>2589</v>
      </c>
      <c r="J499" s="18" t="s">
        <v>2568</v>
      </c>
      <c r="K499" s="6" t="str">
        <f t="shared" si="49"/>
        <v>No</v>
      </c>
      <c r="L499" s="6" t="str">
        <f t="shared" si="50"/>
        <v>Yes</v>
      </c>
      <c r="M499" s="6" t="str">
        <f t="shared" si="51"/>
        <v>Yes</v>
      </c>
      <c r="N499" s="6" t="str">
        <f t="shared" si="52"/>
        <v>No</v>
      </c>
      <c r="O499" s="23" t="str">
        <f t="shared" si="53"/>
        <v>habitasse</v>
      </c>
      <c r="P499" s="6" t="b">
        <f>COUNTIF('Seat deployment CHG TKTs'!$B499:$B3440,I499)&gt;0</f>
        <v>0</v>
      </c>
      <c r="Q499" s="6" t="str">
        <f>IFERROR(INDEX('Seat deployment CHG TKTs'!$A$2:$A$3440,MATCH(I499,'Seat deployment CHG TKTs'!$B$2:$B$3440,0)),"No CHG TKT")</f>
        <v>CHG0009692</v>
      </c>
      <c r="R499" s="6" t="b">
        <f>ISBLANK(#REF!)</f>
        <v>0</v>
      </c>
      <c r="S499" s="6" t="b">
        <f t="shared" si="55"/>
        <v>0</v>
      </c>
    </row>
    <row r="500" spans="1:19" ht="14.45" customHeight="1" x14ac:dyDescent="0.25">
      <c r="A500" t="s">
        <v>330</v>
      </c>
      <c r="B500" s="18" t="s">
        <v>812</v>
      </c>
      <c r="C500" s="18" t="s">
        <v>1265</v>
      </c>
      <c r="D500" s="29">
        <v>44275.833252314813</v>
      </c>
      <c r="E500" s="96">
        <f t="shared" si="54"/>
        <v>44275</v>
      </c>
      <c r="F500" s="18" t="s">
        <v>1753</v>
      </c>
      <c r="G500" s="7" t="s">
        <v>4</v>
      </c>
      <c r="H500" s="18" t="s">
        <v>2236</v>
      </c>
      <c r="I500" s="18" t="s">
        <v>3015</v>
      </c>
      <c r="J500" s="18" t="s">
        <v>2566</v>
      </c>
      <c r="K500" s="6" t="str">
        <f t="shared" si="49"/>
        <v>No</v>
      </c>
      <c r="L500" s="6" t="str">
        <f t="shared" si="50"/>
        <v>Yes</v>
      </c>
      <c r="M500" s="6" t="str">
        <f t="shared" si="51"/>
        <v>Yes</v>
      </c>
      <c r="N500" s="6" t="str">
        <f t="shared" si="52"/>
        <v>Yes</v>
      </c>
      <c r="O500" s="23" t="str">
        <f t="shared" si="53"/>
        <v>habitasse</v>
      </c>
      <c r="P500" s="6" t="b">
        <f>COUNTIF('Seat deployment CHG TKTs'!$B500:$B3440,I500)&gt;0</f>
        <v>0</v>
      </c>
      <c r="Q500" s="6" t="str">
        <f>IFERROR(INDEX('Seat deployment CHG TKTs'!$A$2:$A$3440,MATCH(I500,'Seat deployment CHG TKTs'!$B$2:$B$3440,0)),"No CHG TKT")</f>
        <v>No CHG TKT</v>
      </c>
      <c r="R500" s="6" t="b">
        <f>ISBLANK(#REF!)</f>
        <v>0</v>
      </c>
      <c r="S500" s="6" t="b">
        <f t="shared" si="55"/>
        <v>0</v>
      </c>
    </row>
  </sheetData>
  <autoFilter ref="A1:S500" xr:uid="{F5BB08B7-8CDF-45B3-8F06-9DB1A39F7E51}"/>
  <conditionalFormatting sqref="A1:A2">
    <cfRule type="duplicateValues" dxfId="13" priority="361"/>
  </conditionalFormatting>
  <conditionalFormatting sqref="B1:B1048576">
    <cfRule type="duplicateValues" dxfId="12"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2F601-6A8D-444B-823A-F609D0C4A434}">
  <sheetPr codeName="Sheet11"/>
  <dimension ref="B10:O399"/>
  <sheetViews>
    <sheetView showGridLines="0" zoomScale="80" zoomScaleNormal="80" workbookViewId="0">
      <selection activeCell="B11" sqref="B11:K11"/>
    </sheetView>
  </sheetViews>
  <sheetFormatPr defaultColWidth="9.140625" defaultRowHeight="15" outlineLevelCol="1" x14ac:dyDescent="0.25"/>
  <cols>
    <col min="1" max="1" width="2.42578125" style="18" customWidth="1"/>
    <col min="2" max="2" width="30.42578125" style="3" bestFit="1" customWidth="1"/>
    <col min="3" max="3" width="7.5703125" style="3" bestFit="1" customWidth="1"/>
    <col min="4" max="4" width="10.85546875" style="3" bestFit="1" customWidth="1"/>
    <col min="5" max="5" width="15.140625" style="18" customWidth="1"/>
    <col min="6" max="6" width="6" style="68" bestFit="1" customWidth="1"/>
    <col min="7" max="8" width="16.7109375" style="65" customWidth="1"/>
    <col min="9" max="9" width="24.7109375" style="2" bestFit="1" customWidth="1"/>
    <col min="10" max="10" width="42.7109375" style="17" customWidth="1"/>
    <col min="11" max="11" width="99.85546875" style="70" customWidth="1"/>
    <col min="12" max="12" width="5.28515625" style="18" customWidth="1"/>
    <col min="13" max="14" width="37.7109375" style="2" customWidth="1" outlineLevel="1"/>
    <col min="15" max="15" width="29.85546875" style="18" bestFit="1" customWidth="1" outlineLevel="1"/>
    <col min="16" max="16384" width="9.140625" style="18"/>
  </cols>
  <sheetData>
    <row r="10" spans="2:15" ht="19.5" customHeight="1" x14ac:dyDescent="0.25"/>
    <row r="11" spans="2:15" ht="23.25" customHeight="1" thickBot="1" x14ac:dyDescent="0.3">
      <c r="B11" s="119" t="s">
        <v>9604</v>
      </c>
      <c r="C11" s="120"/>
      <c r="D11" s="120"/>
      <c r="E11" s="120"/>
      <c r="F11" s="120"/>
      <c r="G11" s="120"/>
      <c r="H11" s="120"/>
      <c r="I11" s="120"/>
      <c r="J11" s="120"/>
      <c r="K11" s="121"/>
    </row>
    <row r="13" spans="2:15" ht="90" customHeight="1" x14ac:dyDescent="0.25">
      <c r="M13" s="128" t="s">
        <v>6855</v>
      </c>
      <c r="N13" s="128"/>
      <c r="O13" s="128"/>
    </row>
    <row r="14" spans="2:15" x14ac:dyDescent="0.25">
      <c r="G14" s="70"/>
      <c r="H14" s="70"/>
      <c r="I14" s="18"/>
    </row>
    <row r="15" spans="2:15" x14ac:dyDescent="0.25">
      <c r="G15" s="70"/>
      <c r="H15" s="70"/>
      <c r="I15" s="18"/>
    </row>
    <row r="16" spans="2:15" x14ac:dyDescent="0.25">
      <c r="G16" s="70"/>
      <c r="H16" s="70"/>
      <c r="I16" s="18"/>
    </row>
    <row r="17" spans="7:15" x14ac:dyDescent="0.25">
      <c r="G17" s="70"/>
      <c r="H17" s="70"/>
      <c r="I17" s="18"/>
    </row>
    <row r="18" spans="7:15" x14ac:dyDescent="0.25">
      <c r="G18" s="70"/>
      <c r="H18" s="70"/>
      <c r="I18" s="18"/>
    </row>
    <row r="19" spans="7:15" x14ac:dyDescent="0.25">
      <c r="G19" s="70"/>
      <c r="H19" s="70"/>
      <c r="I19" s="18"/>
    </row>
    <row r="20" spans="7:15" x14ac:dyDescent="0.25">
      <c r="G20" s="70"/>
      <c r="H20" s="70"/>
      <c r="I20" s="18"/>
    </row>
    <row r="21" spans="7:15" ht="15.75" x14ac:dyDescent="0.25">
      <c r="G21" s="70"/>
      <c r="H21" s="70"/>
      <c r="I21" s="18"/>
      <c r="M21" s="98"/>
      <c r="N21" s="98" t="s">
        <v>196</v>
      </c>
      <c r="O21" s="75"/>
    </row>
    <row r="22" spans="7:15" x14ac:dyDescent="0.25">
      <c r="G22" s="70"/>
      <c r="H22" s="70"/>
      <c r="I22" s="18"/>
      <c r="M22" s="122"/>
      <c r="N22" s="123"/>
      <c r="O22" s="73" t="s">
        <v>9596</v>
      </c>
    </row>
    <row r="23" spans="7:15" x14ac:dyDescent="0.25">
      <c r="G23" s="70"/>
      <c r="H23" s="70"/>
      <c r="I23" s="18"/>
      <c r="M23" s="124"/>
      <c r="N23" s="125"/>
      <c r="O23" s="73" t="s">
        <v>192</v>
      </c>
    </row>
    <row r="24" spans="7:15" x14ac:dyDescent="0.25">
      <c r="G24" s="70"/>
      <c r="H24" s="70"/>
      <c r="I24" s="18"/>
      <c r="M24" s="126"/>
      <c r="N24" s="127"/>
      <c r="O24" s="73" t="s">
        <v>186</v>
      </c>
    </row>
    <row r="25" spans="7:15" x14ac:dyDescent="0.25">
      <c r="G25" s="70"/>
      <c r="H25" s="70"/>
      <c r="I25" s="18"/>
    </row>
    <row r="26" spans="7:15" x14ac:dyDescent="0.25">
      <c r="G26" s="70"/>
      <c r="H26" s="70"/>
      <c r="I26" s="18"/>
    </row>
    <row r="27" spans="7:15" x14ac:dyDescent="0.25">
      <c r="G27" s="70"/>
      <c r="H27" s="70"/>
      <c r="I27" s="18"/>
    </row>
    <row r="28" spans="7:15" x14ac:dyDescent="0.25">
      <c r="G28" s="70"/>
      <c r="H28" s="70"/>
      <c r="I28" s="18"/>
    </row>
    <row r="29" spans="7:15" x14ac:dyDescent="0.25">
      <c r="G29" s="70"/>
      <c r="H29" s="70"/>
      <c r="I29" s="18"/>
    </row>
    <row r="30" spans="7:15" x14ac:dyDescent="0.25">
      <c r="G30" s="70"/>
      <c r="H30" s="70"/>
      <c r="I30" s="18"/>
    </row>
    <row r="31" spans="7:15" x14ac:dyDescent="0.25">
      <c r="G31" s="70"/>
      <c r="H31" s="70"/>
      <c r="I31" s="18"/>
    </row>
    <row r="32" spans="7:15" x14ac:dyDescent="0.25">
      <c r="G32" s="70"/>
      <c r="H32" s="70"/>
      <c r="I32" s="18"/>
    </row>
    <row r="33" spans="2:14" x14ac:dyDescent="0.25">
      <c r="G33" s="70"/>
      <c r="H33" s="70"/>
      <c r="I33" s="18"/>
    </row>
    <row r="34" spans="2:14" x14ac:dyDescent="0.25">
      <c r="G34" s="70"/>
      <c r="H34" s="70"/>
      <c r="I34" s="18"/>
    </row>
    <row r="35" spans="2:14" x14ac:dyDescent="0.25">
      <c r="G35" s="70"/>
      <c r="H35" s="70"/>
      <c r="I35" s="18"/>
    </row>
    <row r="36" spans="2:14" x14ac:dyDescent="0.25">
      <c r="G36" s="70"/>
      <c r="H36" s="70"/>
      <c r="I36" s="18"/>
    </row>
    <row r="37" spans="2:14" x14ac:dyDescent="0.25">
      <c r="G37" s="70"/>
      <c r="H37" s="70"/>
      <c r="I37" s="18"/>
    </row>
    <row r="38" spans="2:14" x14ac:dyDescent="0.25">
      <c r="G38" s="70"/>
      <c r="H38" s="70"/>
      <c r="I38" s="18"/>
    </row>
    <row r="39" spans="2:14" x14ac:dyDescent="0.25">
      <c r="G39" s="70"/>
      <c r="H39" s="70"/>
      <c r="I39" s="18"/>
    </row>
    <row r="40" spans="2:14" x14ac:dyDescent="0.25">
      <c r="G40" s="70"/>
      <c r="H40" s="70"/>
      <c r="I40" s="18"/>
    </row>
    <row r="41" spans="2:14" x14ac:dyDescent="0.25">
      <c r="G41" s="70"/>
      <c r="H41" s="70"/>
      <c r="I41" s="18"/>
    </row>
    <row r="42" spans="2:14" x14ac:dyDescent="0.25">
      <c r="G42" s="70"/>
      <c r="H42" s="70"/>
      <c r="I42" s="18"/>
    </row>
    <row r="43" spans="2:14" x14ac:dyDescent="0.25">
      <c r="G43" s="70"/>
      <c r="H43" s="70"/>
      <c r="I43" s="18"/>
    </row>
    <row r="44" spans="2:14" x14ac:dyDescent="0.25">
      <c r="G44" s="70"/>
      <c r="H44" s="70"/>
      <c r="I44" s="18"/>
    </row>
    <row r="45" spans="2:14" x14ac:dyDescent="0.25">
      <c r="G45" s="70"/>
      <c r="H45" s="70"/>
      <c r="I45" s="18"/>
    </row>
    <row r="46" spans="2:14" ht="130.5" customHeight="1" x14ac:dyDescent="0.25">
      <c r="B46" s="69" t="s">
        <v>109</v>
      </c>
      <c r="C46" s="69" t="s">
        <v>195</v>
      </c>
      <c r="D46" s="69" t="s">
        <v>194</v>
      </c>
      <c r="E46" s="4" t="s">
        <v>187</v>
      </c>
      <c r="F46" s="63" t="s">
        <v>188</v>
      </c>
      <c r="G46" s="64" t="s">
        <v>186</v>
      </c>
      <c r="H46" s="64" t="s">
        <v>9605</v>
      </c>
      <c r="I46" s="67" t="s">
        <v>193</v>
      </c>
      <c r="J46" s="17" t="s">
        <v>191</v>
      </c>
      <c r="K46" s="71" t="s">
        <v>6852</v>
      </c>
      <c r="M46" s="100" t="s">
        <v>9580</v>
      </c>
      <c r="N46" s="100" t="s">
        <v>6854</v>
      </c>
    </row>
    <row r="47" spans="2:14" hidden="1" x14ac:dyDescent="0.25">
      <c r="B47" s="37">
        <v>43913</v>
      </c>
      <c r="C47" s="37" t="str">
        <f t="shared" ref="C47:C110" si="0">TEXT(B47,"YYYY")</f>
        <v>2020</v>
      </c>
      <c r="D47" s="37" t="str">
        <f t="shared" ref="D47:D110" si="1">TEXT(B47,"MMMM")</f>
        <v>March</v>
      </c>
      <c r="E47" s="77" t="str">
        <f>TEXT(B47,"DDDD")</f>
        <v>Monday</v>
      </c>
      <c r="F47" s="78" t="str">
        <f>IFERROR(IF(OR(
E47="Saturday",
E47="Sunday"),"Yes","No"),"")</f>
        <v>No</v>
      </c>
      <c r="G47" s="79">
        <f>IFERROR(VLOOKUP($B47,Table5[#All],4,FALSE),"0")</f>
        <v>28</v>
      </c>
      <c r="H47" s="79">
        <f>IFERROR(VLOOKUP($B47,Table7[#All],3,FALSE),"0")</f>
        <v>8</v>
      </c>
      <c r="I47" s="66" t="b">
        <f>COUNTIF('Events impacting SvD volume'!$A$2:$A$21,$B47)&gt;0</f>
        <v>0</v>
      </c>
      <c r="J47" s="80" t="s">
        <v>1634</v>
      </c>
      <c r="K47" s="74">
        <f t="shared" ref="K47:K110" si="2">G47</f>
        <v>28</v>
      </c>
      <c r="M47" s="107" t="str">
        <f>IF(I47=FALSE,"",IFERROR(INDEX('Events impacting SvD volume'!$D$2:$D$21,MATCH(B47,'Events impacting SvD volume'!$A$2:$A$21,0)),""))</f>
        <v/>
      </c>
      <c r="N47" s="99" t="str">
        <f t="shared" ref="N47:N109" si="3">IF(J47="","",G47)</f>
        <v/>
      </c>
    </row>
    <row r="48" spans="2:14" hidden="1" x14ac:dyDescent="0.25">
      <c r="B48" s="37">
        <v>43914</v>
      </c>
      <c r="C48" s="37" t="str">
        <f t="shared" si="0"/>
        <v>2020</v>
      </c>
      <c r="D48" s="37" t="str">
        <f t="shared" si="1"/>
        <v>March</v>
      </c>
      <c r="E48" s="77" t="str">
        <f t="shared" ref="E48:E111" si="4">TEXT(B48,"DDDD")</f>
        <v>Tuesday</v>
      </c>
      <c r="F48" s="78" t="str">
        <f t="shared" ref="F48:F111" si="5">IFERROR(IF(OR(
E48="Saturday",
E48="Sunday"),"Yes","No"),"")</f>
        <v>No</v>
      </c>
      <c r="G48" s="79">
        <f>IFERROR(VLOOKUP($B48,Table5[#All],4,FALSE),"0")</f>
        <v>45</v>
      </c>
      <c r="H48" s="79">
        <f>IFERROR(VLOOKUP($B48,Table7[#All],3,FALSE),"0")</f>
        <v>5</v>
      </c>
      <c r="I48" s="66" t="b">
        <f>COUNTIF('Events impacting SvD volume'!$A$2:$A$21,$B48)&gt;0</f>
        <v>0</v>
      </c>
      <c r="J48" s="80" t="s">
        <v>1634</v>
      </c>
      <c r="K48" s="74">
        <f t="shared" si="2"/>
        <v>45</v>
      </c>
      <c r="M48" s="107" t="str">
        <f>IF(I48=FALSE,"",IFERROR(INDEX('Events impacting SvD volume'!$D$2:$D$21,MATCH(B48,'Events impacting SvD volume'!$A$2:$A$21,0)),""))</f>
        <v/>
      </c>
      <c r="N48" s="99" t="str">
        <f t="shared" si="3"/>
        <v/>
      </c>
    </row>
    <row r="49" spans="2:14" hidden="1" x14ac:dyDescent="0.25">
      <c r="B49" s="37">
        <v>43915</v>
      </c>
      <c r="C49" s="37" t="str">
        <f t="shared" si="0"/>
        <v>2020</v>
      </c>
      <c r="D49" s="37" t="str">
        <f t="shared" si="1"/>
        <v>March</v>
      </c>
      <c r="E49" s="77" t="str">
        <f t="shared" si="4"/>
        <v>Wednesday</v>
      </c>
      <c r="F49" s="78" t="str">
        <f t="shared" si="5"/>
        <v>No</v>
      </c>
      <c r="G49" s="79">
        <f>IFERROR(VLOOKUP($B49,Table5[#All],4,FALSE),"0")</f>
        <v>65</v>
      </c>
      <c r="H49" s="79">
        <f>IFERROR(VLOOKUP($B49,Table7[#All],3,FALSE),"0")</f>
        <v>10</v>
      </c>
      <c r="I49" s="66" t="b">
        <f>COUNTIF('Events impacting SvD volume'!$A$2:$A$21,$B49)&gt;0</f>
        <v>0</v>
      </c>
      <c r="J49" s="80" t="s">
        <v>1634</v>
      </c>
      <c r="K49" s="74">
        <f t="shared" si="2"/>
        <v>65</v>
      </c>
      <c r="M49" s="107" t="str">
        <f>IF(I49=FALSE,"",IFERROR(INDEX('Events impacting SvD volume'!$D$2:$D$21,MATCH(B49,'Events impacting SvD volume'!$A$2:$A$21,0)),""))</f>
        <v/>
      </c>
      <c r="N49" s="99" t="str">
        <f t="shared" si="3"/>
        <v/>
      </c>
    </row>
    <row r="50" spans="2:14" hidden="1" x14ac:dyDescent="0.25">
      <c r="B50" s="37">
        <v>43916</v>
      </c>
      <c r="C50" s="37" t="str">
        <f t="shared" si="0"/>
        <v>2020</v>
      </c>
      <c r="D50" s="37" t="str">
        <f t="shared" si="1"/>
        <v>March</v>
      </c>
      <c r="E50" s="77" t="str">
        <f t="shared" si="4"/>
        <v>Thursday</v>
      </c>
      <c r="F50" s="78" t="str">
        <f t="shared" si="5"/>
        <v>No</v>
      </c>
      <c r="G50" s="79">
        <f>IFERROR(VLOOKUP($B50,Table5[#All],4,FALSE),"0")</f>
        <v>17</v>
      </c>
      <c r="H50" s="79">
        <f>IFERROR(VLOOKUP($B50,Table7[#All],3,FALSE),"0")</f>
        <v>3</v>
      </c>
      <c r="I50" s="66" t="b">
        <f>COUNTIF('Events impacting SvD volume'!$A$2:$A$21,$B50)&gt;0</f>
        <v>0</v>
      </c>
      <c r="J50" s="80" t="s">
        <v>1634</v>
      </c>
      <c r="K50" s="74">
        <f t="shared" si="2"/>
        <v>17</v>
      </c>
      <c r="M50" s="107" t="str">
        <f>IF(I50=FALSE,"",IFERROR(INDEX('Events impacting SvD volume'!$D$2:$D$21,MATCH(B50,'Events impacting SvD volume'!$A$2:$A$21,0)),""))</f>
        <v/>
      </c>
      <c r="N50" s="99" t="str">
        <f t="shared" si="3"/>
        <v/>
      </c>
    </row>
    <row r="51" spans="2:14" hidden="1" x14ac:dyDescent="0.25">
      <c r="B51" s="37">
        <v>43917</v>
      </c>
      <c r="C51" s="37" t="str">
        <f t="shared" si="0"/>
        <v>2020</v>
      </c>
      <c r="D51" s="37" t="str">
        <f t="shared" si="1"/>
        <v>March</v>
      </c>
      <c r="E51" s="77" t="str">
        <f t="shared" si="4"/>
        <v>Friday</v>
      </c>
      <c r="F51" s="78" t="str">
        <f t="shared" si="5"/>
        <v>No</v>
      </c>
      <c r="G51" s="79">
        <f>IFERROR(VLOOKUP($B51,Table5[#All],4,FALSE),"0")</f>
        <v>43</v>
      </c>
      <c r="H51" s="79">
        <f>IFERROR(VLOOKUP($B51,Table7[#All],3,FALSE),"0")</f>
        <v>5</v>
      </c>
      <c r="I51" s="66" t="b">
        <f>COUNTIF('Events impacting SvD volume'!$A$2:$A$21,$B51)&gt;0</f>
        <v>0</v>
      </c>
      <c r="J51" s="80" t="s">
        <v>1634</v>
      </c>
      <c r="K51" s="74">
        <f t="shared" si="2"/>
        <v>43</v>
      </c>
      <c r="M51" s="107" t="str">
        <f>IF(I51=FALSE,"",IFERROR(INDEX('Events impacting SvD volume'!$D$2:$D$21,MATCH(B51,'Events impacting SvD volume'!$A$2:$A$21,0)),""))</f>
        <v/>
      </c>
      <c r="N51" s="99" t="str">
        <f t="shared" si="3"/>
        <v/>
      </c>
    </row>
    <row r="52" spans="2:14" hidden="1" x14ac:dyDescent="0.25">
      <c r="B52" s="37">
        <v>43918</v>
      </c>
      <c r="C52" s="37" t="str">
        <f t="shared" si="0"/>
        <v>2020</v>
      </c>
      <c r="D52" s="37" t="str">
        <f t="shared" si="1"/>
        <v>March</v>
      </c>
      <c r="E52" s="77" t="str">
        <f t="shared" si="4"/>
        <v>Saturday</v>
      </c>
      <c r="F52" s="78" t="str">
        <f t="shared" si="5"/>
        <v>Yes</v>
      </c>
      <c r="G52" s="79">
        <f>IFERROR(VLOOKUP($B52,Table5[#All],4,FALSE),"0")</f>
        <v>4</v>
      </c>
      <c r="H52" s="79">
        <f>IFERROR(VLOOKUP($B52,Table7[#All],3,FALSE),"0")</f>
        <v>10</v>
      </c>
      <c r="I52" s="66" t="b">
        <f>COUNTIF('Events impacting SvD volume'!$A$2:$A$21,$B52)&gt;0</f>
        <v>0</v>
      </c>
      <c r="J52" s="80" t="s">
        <v>1634</v>
      </c>
      <c r="K52" s="74">
        <f t="shared" si="2"/>
        <v>4</v>
      </c>
      <c r="M52" s="107" t="str">
        <f>IF(I52=FALSE,"",IFERROR(INDEX('Events impacting SvD volume'!$D$2:$D$21,MATCH(B52,'Events impacting SvD volume'!$A$2:$A$21,0)),""))</f>
        <v/>
      </c>
      <c r="N52" s="99" t="str">
        <f t="shared" si="3"/>
        <v/>
      </c>
    </row>
    <row r="53" spans="2:14" ht="60" hidden="1" x14ac:dyDescent="0.25">
      <c r="B53" s="37">
        <v>43919</v>
      </c>
      <c r="C53" s="37" t="str">
        <f t="shared" si="0"/>
        <v>2020</v>
      </c>
      <c r="D53" s="37" t="str">
        <f t="shared" si="1"/>
        <v>March</v>
      </c>
      <c r="E53" s="77" t="str">
        <f t="shared" si="4"/>
        <v>Sunday</v>
      </c>
      <c r="F53" s="78" t="str">
        <f t="shared" si="5"/>
        <v>Yes</v>
      </c>
      <c r="G53" s="79">
        <f>IFERROR(VLOOKUP($B53,Table5[#All],4,FALSE),"0")</f>
        <v>24</v>
      </c>
      <c r="H53" s="79">
        <f>IFERROR(VLOOKUP($B53,Table7[#All],3,FALSE),"0")</f>
        <v>3</v>
      </c>
      <c r="I53" s="66" t="b">
        <f>COUNTIF('Events impacting SvD volume'!$A$2:$A$21,$B53)&gt;0</f>
        <v>1</v>
      </c>
      <c r="J53" s="80" t="s">
        <v>9595</v>
      </c>
      <c r="K53" s="74">
        <f t="shared" si="2"/>
        <v>24</v>
      </c>
      <c r="M53" s="107" t="str">
        <f>IF(I53=FALSE,"",IFERROR(INDEX('Events impacting SvD volume'!$D$2:$D$21,MATCH(B53,'Events impacting SvD volume'!$A$2:$A$21,0)),""))</f>
        <v>03/29/20
mi in porttitor pede justo eu massa donec dapibus duis at velit eu</v>
      </c>
      <c r="N53" s="99">
        <f t="shared" si="3"/>
        <v>24</v>
      </c>
    </row>
    <row r="54" spans="2:14" hidden="1" x14ac:dyDescent="0.25">
      <c r="B54" s="37">
        <v>43920</v>
      </c>
      <c r="C54" s="37" t="str">
        <f t="shared" si="0"/>
        <v>2020</v>
      </c>
      <c r="D54" s="37" t="str">
        <f t="shared" si="1"/>
        <v>March</v>
      </c>
      <c r="E54" s="77" t="str">
        <f t="shared" si="4"/>
        <v>Monday</v>
      </c>
      <c r="F54" s="78" t="str">
        <f t="shared" si="5"/>
        <v>No</v>
      </c>
      <c r="G54" s="79">
        <f>IFERROR(VLOOKUP($B54,Table5[#All],4,FALSE),"0")</f>
        <v>8</v>
      </c>
      <c r="H54" s="79">
        <f>IFERROR(VLOOKUP($B54,Table7[#All],3,FALSE),"0")</f>
        <v>10</v>
      </c>
      <c r="I54" s="66" t="b">
        <f>COUNTIF('Events impacting SvD volume'!$A$2:$A$21,$B54)&gt;0</f>
        <v>0</v>
      </c>
      <c r="J54" s="80" t="s">
        <v>1634</v>
      </c>
      <c r="K54" s="74">
        <f t="shared" si="2"/>
        <v>8</v>
      </c>
      <c r="M54" s="107" t="str">
        <f>IF(I54=FALSE,"",IFERROR(INDEX('Events impacting SvD volume'!$D$2:$D$21,MATCH(B54,'Events impacting SvD volume'!$A$2:$A$21,0)),""))</f>
        <v/>
      </c>
      <c r="N54" s="99" t="str">
        <f t="shared" si="3"/>
        <v/>
      </c>
    </row>
    <row r="55" spans="2:14" hidden="1" x14ac:dyDescent="0.25">
      <c r="B55" s="37">
        <v>43921</v>
      </c>
      <c r="C55" s="37" t="str">
        <f t="shared" si="0"/>
        <v>2020</v>
      </c>
      <c r="D55" s="37" t="str">
        <f t="shared" si="1"/>
        <v>March</v>
      </c>
      <c r="E55" s="77" t="str">
        <f t="shared" si="4"/>
        <v>Tuesday</v>
      </c>
      <c r="F55" s="78" t="str">
        <f t="shared" si="5"/>
        <v>No</v>
      </c>
      <c r="G55" s="79">
        <f>IFERROR(VLOOKUP($B55,Table5[#All],4,FALSE),"0")</f>
        <v>42</v>
      </c>
      <c r="H55" s="79">
        <f>IFERROR(VLOOKUP($B55,Table7[#All],3,FALSE),"0")</f>
        <v>3</v>
      </c>
      <c r="I55" s="66" t="b">
        <f>COUNTIF('Events impacting SvD volume'!$A$2:$A$21,$B55)&gt;0</f>
        <v>0</v>
      </c>
      <c r="J55" s="80" t="s">
        <v>1634</v>
      </c>
      <c r="K55" s="74">
        <f t="shared" si="2"/>
        <v>42</v>
      </c>
      <c r="M55" s="107" t="str">
        <f>IF(I55=FALSE,"",IFERROR(INDEX('Events impacting SvD volume'!$D$2:$D$21,MATCH(B55,'Events impacting SvD volume'!$A$2:$A$21,0)),""))</f>
        <v/>
      </c>
      <c r="N55" s="99" t="str">
        <f t="shared" si="3"/>
        <v/>
      </c>
    </row>
    <row r="56" spans="2:14" hidden="1" x14ac:dyDescent="0.25">
      <c r="B56" s="37">
        <v>43922</v>
      </c>
      <c r="C56" s="37" t="str">
        <f t="shared" si="0"/>
        <v>2020</v>
      </c>
      <c r="D56" s="37" t="str">
        <f t="shared" si="1"/>
        <v>April</v>
      </c>
      <c r="E56" s="77" t="str">
        <f t="shared" si="4"/>
        <v>Wednesday</v>
      </c>
      <c r="F56" s="78" t="str">
        <f t="shared" si="5"/>
        <v>No</v>
      </c>
      <c r="G56" s="79">
        <f>IFERROR(VLOOKUP($B56,Table5[#All],4,FALSE),"0")</f>
        <v>59</v>
      </c>
      <c r="H56" s="79">
        <f>IFERROR(VLOOKUP($B56,Table7[#All],3,FALSE),"0")</f>
        <v>10</v>
      </c>
      <c r="I56" s="66" t="b">
        <f>COUNTIF('Events impacting SvD volume'!$A$2:$A$21,$B56)&gt;0</f>
        <v>0</v>
      </c>
      <c r="J56" s="80" t="s">
        <v>1634</v>
      </c>
      <c r="K56" s="74">
        <f t="shared" si="2"/>
        <v>59</v>
      </c>
      <c r="M56" s="107" t="str">
        <f>IF(I56=FALSE,"",IFERROR(INDEX('Events impacting SvD volume'!$D$2:$D$21,MATCH(B56,'Events impacting SvD volume'!$A$2:$A$21,0)),""))</f>
        <v/>
      </c>
      <c r="N56" s="99" t="str">
        <f t="shared" si="3"/>
        <v/>
      </c>
    </row>
    <row r="57" spans="2:14" hidden="1" x14ac:dyDescent="0.25">
      <c r="B57" s="37">
        <v>43923</v>
      </c>
      <c r="C57" s="37" t="str">
        <f t="shared" si="0"/>
        <v>2020</v>
      </c>
      <c r="D57" s="37" t="str">
        <f t="shared" si="1"/>
        <v>April</v>
      </c>
      <c r="E57" s="77" t="str">
        <f t="shared" si="4"/>
        <v>Thursday</v>
      </c>
      <c r="F57" s="78" t="str">
        <f t="shared" si="5"/>
        <v>No</v>
      </c>
      <c r="G57" s="79">
        <f>IFERROR(VLOOKUP($B57,Table5[#All],4,FALSE),"0")</f>
        <v>14</v>
      </c>
      <c r="H57" s="79">
        <f>IFERROR(VLOOKUP($B57,Table7[#All],3,FALSE),"0")</f>
        <v>6</v>
      </c>
      <c r="I57" s="66" t="b">
        <f>COUNTIF('Events impacting SvD volume'!$A$2:$A$21,$B57)&gt;0</f>
        <v>0</v>
      </c>
      <c r="J57" s="80" t="s">
        <v>1634</v>
      </c>
      <c r="K57" s="74">
        <f t="shared" si="2"/>
        <v>14</v>
      </c>
      <c r="M57" s="107" t="str">
        <f>IF(I57=FALSE,"",IFERROR(INDEX('Events impacting SvD volume'!$D$2:$D$21,MATCH(B57,'Events impacting SvD volume'!$A$2:$A$21,0)),""))</f>
        <v/>
      </c>
      <c r="N57" s="99" t="str">
        <f t="shared" si="3"/>
        <v/>
      </c>
    </row>
    <row r="58" spans="2:14" hidden="1" x14ac:dyDescent="0.25">
      <c r="B58" s="37">
        <v>43924</v>
      </c>
      <c r="C58" s="37" t="str">
        <f t="shared" si="0"/>
        <v>2020</v>
      </c>
      <c r="D58" s="37" t="str">
        <f t="shared" si="1"/>
        <v>April</v>
      </c>
      <c r="E58" s="77" t="str">
        <f t="shared" si="4"/>
        <v>Friday</v>
      </c>
      <c r="F58" s="78" t="str">
        <f t="shared" si="5"/>
        <v>No</v>
      </c>
      <c r="G58" s="79">
        <f>IFERROR(VLOOKUP($B58,Table5[#All],4,FALSE),"0")</f>
        <v>72</v>
      </c>
      <c r="H58" s="79">
        <f>IFERROR(VLOOKUP($B58,Table7[#All],3,FALSE),"0")</f>
        <v>10</v>
      </c>
      <c r="I58" s="66" t="b">
        <f>COUNTIF('Events impacting SvD volume'!$A$2:$A$21,$B58)&gt;0</f>
        <v>0</v>
      </c>
      <c r="J58" s="80" t="s">
        <v>1634</v>
      </c>
      <c r="K58" s="74">
        <f t="shared" si="2"/>
        <v>72</v>
      </c>
      <c r="M58" s="107" t="str">
        <f>IF(I58=FALSE,"",IFERROR(INDEX('Events impacting SvD volume'!$D$2:$D$21,MATCH(B58,'Events impacting SvD volume'!$A$2:$A$21,0)),""))</f>
        <v/>
      </c>
      <c r="N58" s="99" t="str">
        <f t="shared" si="3"/>
        <v/>
      </c>
    </row>
    <row r="59" spans="2:14" hidden="1" x14ac:dyDescent="0.25">
      <c r="B59" s="37">
        <v>43925</v>
      </c>
      <c r="C59" s="37" t="str">
        <f t="shared" si="0"/>
        <v>2020</v>
      </c>
      <c r="D59" s="37" t="str">
        <f t="shared" si="1"/>
        <v>April</v>
      </c>
      <c r="E59" s="77" t="str">
        <f t="shared" si="4"/>
        <v>Saturday</v>
      </c>
      <c r="F59" s="78" t="str">
        <f t="shared" si="5"/>
        <v>Yes</v>
      </c>
      <c r="G59" s="79">
        <f>IFERROR(VLOOKUP($B59,Table5[#All],4,FALSE),"0")</f>
        <v>57</v>
      </c>
      <c r="H59" s="79">
        <f>IFERROR(VLOOKUP($B59,Table7[#All],3,FALSE),"0")</f>
        <v>7</v>
      </c>
      <c r="I59" s="66" t="b">
        <f>COUNTIF('Events impacting SvD volume'!$A$2:$A$21,$B59)&gt;0</f>
        <v>0</v>
      </c>
      <c r="J59" s="80" t="s">
        <v>1634</v>
      </c>
      <c r="K59" s="74">
        <f t="shared" si="2"/>
        <v>57</v>
      </c>
      <c r="M59" s="107" t="str">
        <f>IF(I59=FALSE,"",IFERROR(INDEX('Events impacting SvD volume'!$D$2:$D$21,MATCH(B59,'Events impacting SvD volume'!$A$2:$A$21,0)),""))</f>
        <v/>
      </c>
      <c r="N59" s="99" t="str">
        <f t="shared" si="3"/>
        <v/>
      </c>
    </row>
    <row r="60" spans="2:14" hidden="1" x14ac:dyDescent="0.25">
      <c r="B60" s="37">
        <v>43926</v>
      </c>
      <c r="C60" s="37" t="str">
        <f t="shared" si="0"/>
        <v>2020</v>
      </c>
      <c r="D60" s="37" t="str">
        <f t="shared" si="1"/>
        <v>April</v>
      </c>
      <c r="E60" s="77" t="str">
        <f t="shared" si="4"/>
        <v>Sunday</v>
      </c>
      <c r="F60" s="78" t="str">
        <f t="shared" si="5"/>
        <v>Yes</v>
      </c>
      <c r="G60" s="79">
        <f>IFERROR(VLOOKUP($B60,Table5[#All],4,FALSE),"0")</f>
        <v>16</v>
      </c>
      <c r="H60" s="79">
        <f>IFERROR(VLOOKUP($B60,Table7[#All],3,FALSE),"0")</f>
        <v>10</v>
      </c>
      <c r="I60" s="66" t="b">
        <f>COUNTIF('Events impacting SvD volume'!$A$2:$A$21,$B60)&gt;0</f>
        <v>0</v>
      </c>
      <c r="J60" s="80" t="s">
        <v>1634</v>
      </c>
      <c r="K60" s="74">
        <f t="shared" si="2"/>
        <v>16</v>
      </c>
      <c r="M60" s="107" t="str">
        <f>IF(I60=FALSE,"",IFERROR(INDEX('Events impacting SvD volume'!$D$2:$D$21,MATCH(B60,'Events impacting SvD volume'!$A$2:$A$21,0)),""))</f>
        <v/>
      </c>
      <c r="N60" s="99" t="str">
        <f t="shared" si="3"/>
        <v/>
      </c>
    </row>
    <row r="61" spans="2:14" ht="75" hidden="1" x14ac:dyDescent="0.25">
      <c r="B61" s="37">
        <v>43927</v>
      </c>
      <c r="C61" s="37" t="str">
        <f t="shared" si="0"/>
        <v>2020</v>
      </c>
      <c r="D61" s="37" t="str">
        <f t="shared" si="1"/>
        <v>April</v>
      </c>
      <c r="E61" s="77" t="str">
        <f t="shared" si="4"/>
        <v>Monday</v>
      </c>
      <c r="F61" s="78" t="str">
        <f t="shared" si="5"/>
        <v>No</v>
      </c>
      <c r="G61" s="79">
        <f>IFERROR(VLOOKUP($B61,Table5[#All],4,FALSE),"0")</f>
        <v>56</v>
      </c>
      <c r="H61" s="79">
        <f>IFERROR(VLOOKUP($B61,Table7[#All],3,FALSE),"0")</f>
        <v>8</v>
      </c>
      <c r="I61" s="66" t="b">
        <f>COUNTIF('Events impacting SvD volume'!$A$2:$A$21,$B61)&gt;0</f>
        <v>1</v>
      </c>
      <c r="J61" s="80" t="s">
        <v>9581</v>
      </c>
      <c r="K61" s="74">
        <f t="shared" si="2"/>
        <v>56</v>
      </c>
      <c r="M61" s="107" t="str">
        <f>IF(I61=FALSE,"",IFERROR(INDEX('Events impacting SvD volume'!$D$2:$D$21,MATCH(B61,'Events impacting SvD volume'!$A$2:$A$21,0)),""))</f>
        <v>04/06/20
vestibulum ac est lacinia nisi venenatis tristique fusce congue diam id ornare imperdiet sapien</v>
      </c>
      <c r="N61" s="99">
        <f t="shared" si="3"/>
        <v>56</v>
      </c>
    </row>
    <row r="62" spans="2:14" hidden="1" x14ac:dyDescent="0.25">
      <c r="B62" s="37">
        <v>43928</v>
      </c>
      <c r="C62" s="37" t="str">
        <f t="shared" si="0"/>
        <v>2020</v>
      </c>
      <c r="D62" s="37" t="str">
        <f t="shared" si="1"/>
        <v>April</v>
      </c>
      <c r="E62" s="77" t="str">
        <f t="shared" si="4"/>
        <v>Tuesday</v>
      </c>
      <c r="F62" s="78" t="str">
        <f t="shared" si="5"/>
        <v>No</v>
      </c>
      <c r="G62" s="79">
        <f>IFERROR(VLOOKUP($B62,Table5[#All],4,FALSE),"0")</f>
        <v>74</v>
      </c>
      <c r="H62" s="79">
        <f>IFERROR(VLOOKUP($B62,Table7[#All],3,FALSE),"0")</f>
        <v>10</v>
      </c>
      <c r="I62" s="66" t="b">
        <f>COUNTIF('Events impacting SvD volume'!$A$2:$A$21,$B62)&gt;0</f>
        <v>0</v>
      </c>
      <c r="J62" s="80" t="s">
        <v>1634</v>
      </c>
      <c r="K62" s="74">
        <f t="shared" si="2"/>
        <v>74</v>
      </c>
      <c r="M62" s="107" t="str">
        <f>IF(I62=FALSE,"",IFERROR(INDEX('Events impacting SvD volume'!$D$2:$D$21,MATCH(B62,'Events impacting SvD volume'!$A$2:$A$21,0)),""))</f>
        <v/>
      </c>
      <c r="N62" s="99" t="str">
        <f t="shared" si="3"/>
        <v/>
      </c>
    </row>
    <row r="63" spans="2:14" hidden="1" x14ac:dyDescent="0.25">
      <c r="B63" s="37">
        <v>43929</v>
      </c>
      <c r="C63" s="37" t="str">
        <f t="shared" si="0"/>
        <v>2020</v>
      </c>
      <c r="D63" s="37" t="str">
        <f t="shared" si="1"/>
        <v>April</v>
      </c>
      <c r="E63" s="77" t="str">
        <f t="shared" si="4"/>
        <v>Wednesday</v>
      </c>
      <c r="F63" s="78" t="str">
        <f t="shared" si="5"/>
        <v>No</v>
      </c>
      <c r="G63" s="79">
        <f>IFERROR(VLOOKUP($B63,Table5[#All],4,FALSE),"0")</f>
        <v>69</v>
      </c>
      <c r="H63" s="79">
        <f>IFERROR(VLOOKUP($B63,Table7[#All],3,FALSE),"0")</f>
        <v>10</v>
      </c>
      <c r="I63" s="66" t="b">
        <f>COUNTIF('Events impacting SvD volume'!$A$2:$A$21,$B63)&gt;0</f>
        <v>0</v>
      </c>
      <c r="J63" s="80" t="s">
        <v>1634</v>
      </c>
      <c r="K63" s="74">
        <f t="shared" si="2"/>
        <v>69</v>
      </c>
      <c r="M63" s="107" t="str">
        <f>IF(I63=FALSE,"",IFERROR(INDEX('Events impacting SvD volume'!$D$2:$D$21,MATCH(B63,'Events impacting SvD volume'!$A$2:$A$21,0)),""))</f>
        <v/>
      </c>
      <c r="N63" s="99" t="str">
        <f t="shared" si="3"/>
        <v/>
      </c>
    </row>
    <row r="64" spans="2:14" hidden="1" x14ac:dyDescent="0.25">
      <c r="B64" s="37">
        <v>43930</v>
      </c>
      <c r="C64" s="37" t="str">
        <f t="shared" si="0"/>
        <v>2020</v>
      </c>
      <c r="D64" s="37" t="str">
        <f t="shared" si="1"/>
        <v>April</v>
      </c>
      <c r="E64" s="77" t="str">
        <f t="shared" si="4"/>
        <v>Thursday</v>
      </c>
      <c r="F64" s="78" t="str">
        <f t="shared" si="5"/>
        <v>No</v>
      </c>
      <c r="G64" s="79">
        <f>IFERROR(VLOOKUP($B64,Table5[#All],4,FALSE),"0")</f>
        <v>16</v>
      </c>
      <c r="H64" s="79">
        <f>IFERROR(VLOOKUP($B64,Table7[#All],3,FALSE),"0")</f>
        <v>3</v>
      </c>
      <c r="I64" s="66" t="b">
        <f>COUNTIF('Events impacting SvD volume'!$A$2:$A$21,$B64)&gt;0</f>
        <v>0</v>
      </c>
      <c r="J64" s="80" t="s">
        <v>1634</v>
      </c>
      <c r="K64" s="74">
        <f t="shared" si="2"/>
        <v>16</v>
      </c>
      <c r="M64" s="107" t="str">
        <f>IF(I64=FALSE,"",IFERROR(INDEX('Events impacting SvD volume'!$D$2:$D$21,MATCH(B64,'Events impacting SvD volume'!$A$2:$A$21,0)),""))</f>
        <v/>
      </c>
      <c r="N64" s="99" t="str">
        <f t="shared" si="3"/>
        <v/>
      </c>
    </row>
    <row r="65" spans="2:14" hidden="1" x14ac:dyDescent="0.25">
      <c r="B65" s="37">
        <v>43931</v>
      </c>
      <c r="C65" s="37" t="str">
        <f t="shared" si="0"/>
        <v>2020</v>
      </c>
      <c r="D65" s="37" t="str">
        <f t="shared" si="1"/>
        <v>April</v>
      </c>
      <c r="E65" s="77" t="str">
        <f t="shared" si="4"/>
        <v>Friday</v>
      </c>
      <c r="F65" s="78" t="str">
        <f t="shared" si="5"/>
        <v>No</v>
      </c>
      <c r="G65" s="79">
        <f>IFERROR(VLOOKUP($B65,Table5[#All],4,FALSE),"0")</f>
        <v>48</v>
      </c>
      <c r="H65" s="79">
        <f>IFERROR(VLOOKUP($B65,Table7[#All],3,FALSE),"0")</f>
        <v>10</v>
      </c>
      <c r="I65" s="66" t="b">
        <f>COUNTIF('Events impacting SvD volume'!$A$2:$A$21,$B65)&gt;0</f>
        <v>0</v>
      </c>
      <c r="J65" s="80" t="s">
        <v>1634</v>
      </c>
      <c r="K65" s="74">
        <f t="shared" si="2"/>
        <v>48</v>
      </c>
      <c r="M65" s="107" t="str">
        <f>IF(I65=FALSE,"",IFERROR(INDEX('Events impacting SvD volume'!$D$2:$D$21,MATCH(B65,'Events impacting SvD volume'!$A$2:$A$21,0)),""))</f>
        <v/>
      </c>
      <c r="N65" s="99" t="str">
        <f t="shared" si="3"/>
        <v/>
      </c>
    </row>
    <row r="66" spans="2:14" hidden="1" x14ac:dyDescent="0.25">
      <c r="B66" s="37">
        <v>43932</v>
      </c>
      <c r="C66" s="37" t="str">
        <f t="shared" si="0"/>
        <v>2020</v>
      </c>
      <c r="D66" s="37" t="str">
        <f t="shared" si="1"/>
        <v>April</v>
      </c>
      <c r="E66" s="77" t="str">
        <f t="shared" si="4"/>
        <v>Saturday</v>
      </c>
      <c r="F66" s="78" t="str">
        <f t="shared" si="5"/>
        <v>Yes</v>
      </c>
      <c r="G66" s="79">
        <f>IFERROR(VLOOKUP($B66,Table5[#All],4,FALSE),"0")</f>
        <v>27</v>
      </c>
      <c r="H66" s="79">
        <f>IFERROR(VLOOKUP($B66,Table7[#All],3,FALSE),"0")</f>
        <v>10</v>
      </c>
      <c r="I66" s="66" t="b">
        <f>COUNTIF('Events impacting SvD volume'!$A$2:$A$21,$B66)&gt;0</f>
        <v>0</v>
      </c>
      <c r="J66" s="80" t="s">
        <v>1634</v>
      </c>
      <c r="K66" s="74">
        <f t="shared" si="2"/>
        <v>27</v>
      </c>
      <c r="M66" s="107" t="str">
        <f>IF(I66=FALSE,"",IFERROR(INDEX('Events impacting SvD volume'!$D$2:$D$21,MATCH(B66,'Events impacting SvD volume'!$A$2:$A$21,0)),""))</f>
        <v/>
      </c>
      <c r="N66" s="99" t="str">
        <f t="shared" si="3"/>
        <v/>
      </c>
    </row>
    <row r="67" spans="2:14" hidden="1" x14ac:dyDescent="0.25">
      <c r="B67" s="37">
        <v>43933</v>
      </c>
      <c r="C67" s="37" t="str">
        <f t="shared" si="0"/>
        <v>2020</v>
      </c>
      <c r="D67" s="37" t="str">
        <f t="shared" si="1"/>
        <v>April</v>
      </c>
      <c r="E67" s="77" t="str">
        <f t="shared" si="4"/>
        <v>Sunday</v>
      </c>
      <c r="F67" s="78" t="str">
        <f t="shared" si="5"/>
        <v>Yes</v>
      </c>
      <c r="G67" s="79">
        <f>IFERROR(VLOOKUP($B67,Table5[#All],4,FALSE),"0")</f>
        <v>62</v>
      </c>
      <c r="H67" s="79">
        <f>IFERROR(VLOOKUP($B67,Table7[#All],3,FALSE),"0")</f>
        <v>3</v>
      </c>
      <c r="I67" s="66" t="b">
        <f>COUNTIF('Events impacting SvD volume'!$A$2:$A$21,$B67)&gt;0</f>
        <v>0</v>
      </c>
      <c r="J67" s="80" t="s">
        <v>1634</v>
      </c>
      <c r="K67" s="74">
        <f t="shared" si="2"/>
        <v>62</v>
      </c>
      <c r="M67" s="107" t="str">
        <f>IF(I67=FALSE,"",IFERROR(INDEX('Events impacting SvD volume'!$D$2:$D$21,MATCH(B67,'Events impacting SvD volume'!$A$2:$A$21,0)),""))</f>
        <v/>
      </c>
      <c r="N67" s="99" t="str">
        <f t="shared" si="3"/>
        <v/>
      </c>
    </row>
    <row r="68" spans="2:14" hidden="1" x14ac:dyDescent="0.25">
      <c r="B68" s="37">
        <v>43934</v>
      </c>
      <c r="C68" s="37" t="str">
        <f t="shared" si="0"/>
        <v>2020</v>
      </c>
      <c r="D68" s="37" t="str">
        <f t="shared" si="1"/>
        <v>April</v>
      </c>
      <c r="E68" s="77" t="str">
        <f t="shared" si="4"/>
        <v>Monday</v>
      </c>
      <c r="F68" s="78" t="str">
        <f t="shared" si="5"/>
        <v>No</v>
      </c>
      <c r="G68" s="79">
        <f>IFERROR(VLOOKUP($B68,Table5[#All],4,FALSE),"0")</f>
        <v>18</v>
      </c>
      <c r="H68" s="79">
        <f>IFERROR(VLOOKUP($B68,Table7[#All],3,FALSE),"0")</f>
        <v>10</v>
      </c>
      <c r="I68" s="66" t="b">
        <f>COUNTIF('Events impacting SvD volume'!$A$2:$A$21,$B68)&gt;0</f>
        <v>0</v>
      </c>
      <c r="J68" s="80" t="s">
        <v>1634</v>
      </c>
      <c r="K68" s="74">
        <f t="shared" si="2"/>
        <v>18</v>
      </c>
      <c r="M68" s="107" t="str">
        <f>IF(I68=FALSE,"",IFERROR(INDEX('Events impacting SvD volume'!$D$2:$D$21,MATCH(B68,'Events impacting SvD volume'!$A$2:$A$21,0)),""))</f>
        <v/>
      </c>
      <c r="N68" s="99" t="str">
        <f t="shared" si="3"/>
        <v/>
      </c>
    </row>
    <row r="69" spans="2:14" hidden="1" x14ac:dyDescent="0.25">
      <c r="B69" s="37">
        <v>43935</v>
      </c>
      <c r="C69" s="37" t="str">
        <f t="shared" si="0"/>
        <v>2020</v>
      </c>
      <c r="D69" s="37" t="str">
        <f t="shared" si="1"/>
        <v>April</v>
      </c>
      <c r="E69" s="77" t="str">
        <f t="shared" si="4"/>
        <v>Tuesday</v>
      </c>
      <c r="F69" s="78" t="str">
        <f t="shared" si="5"/>
        <v>No</v>
      </c>
      <c r="G69" s="79">
        <f>IFERROR(VLOOKUP($B69,Table5[#All],4,FALSE),"0")</f>
        <v>36</v>
      </c>
      <c r="H69" s="79">
        <f>IFERROR(VLOOKUP($B69,Table7[#All],3,FALSE),"0")</f>
        <v>7</v>
      </c>
      <c r="I69" s="66" t="b">
        <f>COUNTIF('Events impacting SvD volume'!$A$2:$A$21,$B69)&gt;0</f>
        <v>0</v>
      </c>
      <c r="J69" s="80" t="s">
        <v>1634</v>
      </c>
      <c r="K69" s="74">
        <f t="shared" si="2"/>
        <v>36</v>
      </c>
      <c r="M69" s="107" t="str">
        <f>IF(I69=FALSE,"",IFERROR(INDEX('Events impacting SvD volume'!$D$2:$D$21,MATCH(B69,'Events impacting SvD volume'!$A$2:$A$21,0)),""))</f>
        <v/>
      </c>
      <c r="N69" s="99" t="str">
        <f t="shared" si="3"/>
        <v/>
      </c>
    </row>
    <row r="70" spans="2:14" hidden="1" x14ac:dyDescent="0.25">
      <c r="B70" s="37">
        <v>43936</v>
      </c>
      <c r="C70" s="37" t="str">
        <f t="shared" si="0"/>
        <v>2020</v>
      </c>
      <c r="D70" s="37" t="str">
        <f t="shared" si="1"/>
        <v>April</v>
      </c>
      <c r="E70" s="77" t="str">
        <f t="shared" si="4"/>
        <v>Wednesday</v>
      </c>
      <c r="F70" s="78" t="str">
        <f t="shared" si="5"/>
        <v>No</v>
      </c>
      <c r="G70" s="79">
        <f>IFERROR(VLOOKUP($B70,Table5[#All],4,FALSE),"0")</f>
        <v>66</v>
      </c>
      <c r="H70" s="79">
        <f>IFERROR(VLOOKUP($B70,Table7[#All],3,FALSE),"0")</f>
        <v>10</v>
      </c>
      <c r="I70" s="66" t="b">
        <f>COUNTIF('Events impacting SvD volume'!$A$2:$A$21,$B70)&gt;0</f>
        <v>0</v>
      </c>
      <c r="J70" s="80" t="s">
        <v>1634</v>
      </c>
      <c r="K70" s="74">
        <f t="shared" si="2"/>
        <v>66</v>
      </c>
      <c r="M70" s="107" t="str">
        <f>IF(I70=FALSE,"",IFERROR(INDEX('Events impacting SvD volume'!$D$2:$D$21,MATCH(B70,'Events impacting SvD volume'!$A$2:$A$21,0)),""))</f>
        <v/>
      </c>
      <c r="N70" s="99" t="str">
        <f t="shared" si="3"/>
        <v/>
      </c>
    </row>
    <row r="71" spans="2:14" hidden="1" x14ac:dyDescent="0.25">
      <c r="B71" s="37">
        <v>43937</v>
      </c>
      <c r="C71" s="37" t="str">
        <f t="shared" si="0"/>
        <v>2020</v>
      </c>
      <c r="D71" s="37" t="str">
        <f t="shared" si="1"/>
        <v>April</v>
      </c>
      <c r="E71" s="77" t="str">
        <f t="shared" si="4"/>
        <v>Thursday</v>
      </c>
      <c r="F71" s="78" t="str">
        <f t="shared" si="5"/>
        <v>No</v>
      </c>
      <c r="G71" s="79">
        <f>IFERROR(VLOOKUP($B71,Table5[#All],4,FALSE),"0")</f>
        <v>52</v>
      </c>
      <c r="H71" s="79">
        <f>IFERROR(VLOOKUP($B71,Table7[#All],3,FALSE),"0")</f>
        <v>4</v>
      </c>
      <c r="I71" s="66" t="b">
        <f>COUNTIF('Events impacting SvD volume'!$A$2:$A$21,$B71)&gt;0</f>
        <v>0</v>
      </c>
      <c r="J71" s="80" t="s">
        <v>1634</v>
      </c>
      <c r="K71" s="74">
        <f t="shared" si="2"/>
        <v>52</v>
      </c>
      <c r="M71" s="107" t="str">
        <f>IF(I71=FALSE,"",IFERROR(INDEX('Events impacting SvD volume'!$D$2:$D$21,MATCH(B71,'Events impacting SvD volume'!$A$2:$A$21,0)),""))</f>
        <v/>
      </c>
      <c r="N71" s="99" t="str">
        <f t="shared" si="3"/>
        <v/>
      </c>
    </row>
    <row r="72" spans="2:14" hidden="1" x14ac:dyDescent="0.25">
      <c r="B72" s="37">
        <v>43938</v>
      </c>
      <c r="C72" s="37" t="str">
        <f t="shared" si="0"/>
        <v>2020</v>
      </c>
      <c r="D72" s="37" t="str">
        <f t="shared" si="1"/>
        <v>April</v>
      </c>
      <c r="E72" s="77" t="str">
        <f t="shared" si="4"/>
        <v>Friday</v>
      </c>
      <c r="F72" s="78" t="str">
        <f t="shared" si="5"/>
        <v>No</v>
      </c>
      <c r="G72" s="79">
        <f>IFERROR(VLOOKUP($B72,Table5[#All],4,FALSE),"0")</f>
        <v>69</v>
      </c>
      <c r="H72" s="79">
        <f>IFERROR(VLOOKUP($B72,Table7[#All],3,FALSE),"0")</f>
        <v>10</v>
      </c>
      <c r="I72" s="66" t="b">
        <f>COUNTIF('Events impacting SvD volume'!$A$2:$A$21,$B72)&gt;0</f>
        <v>0</v>
      </c>
      <c r="J72" s="80" t="s">
        <v>1634</v>
      </c>
      <c r="K72" s="74">
        <f t="shared" si="2"/>
        <v>69</v>
      </c>
      <c r="M72" s="107" t="str">
        <f>IF(I72=FALSE,"",IFERROR(INDEX('Events impacting SvD volume'!$D$2:$D$21,MATCH(B72,'Events impacting SvD volume'!$A$2:$A$21,0)),""))</f>
        <v/>
      </c>
      <c r="N72" s="99" t="str">
        <f t="shared" si="3"/>
        <v/>
      </c>
    </row>
    <row r="73" spans="2:14" hidden="1" x14ac:dyDescent="0.25">
      <c r="B73" s="37">
        <v>43939</v>
      </c>
      <c r="C73" s="37" t="str">
        <f t="shared" si="0"/>
        <v>2020</v>
      </c>
      <c r="D73" s="37" t="str">
        <f t="shared" si="1"/>
        <v>April</v>
      </c>
      <c r="E73" s="77" t="str">
        <f t="shared" si="4"/>
        <v>Saturday</v>
      </c>
      <c r="F73" s="78" t="str">
        <f t="shared" si="5"/>
        <v>Yes</v>
      </c>
      <c r="G73" s="79">
        <f>IFERROR(VLOOKUP($B73,Table5[#All],4,FALSE),"0")</f>
        <v>29</v>
      </c>
      <c r="H73" s="79">
        <f>IFERROR(VLOOKUP($B73,Table7[#All],3,FALSE),"0")</f>
        <v>14</v>
      </c>
      <c r="I73" s="66" t="b">
        <f>COUNTIF('Events impacting SvD volume'!$A$2:$A$21,$B73)&gt;0</f>
        <v>0</v>
      </c>
      <c r="J73" s="80" t="s">
        <v>1634</v>
      </c>
      <c r="K73" s="74">
        <f t="shared" si="2"/>
        <v>29</v>
      </c>
      <c r="M73" s="107" t="str">
        <f>IF(I73=FALSE,"",IFERROR(INDEX('Events impacting SvD volume'!$D$2:$D$21,MATCH(B73,'Events impacting SvD volume'!$A$2:$A$21,0)),""))</f>
        <v/>
      </c>
      <c r="N73" s="99" t="str">
        <f t="shared" si="3"/>
        <v/>
      </c>
    </row>
    <row r="74" spans="2:14" hidden="1" x14ac:dyDescent="0.25">
      <c r="B74" s="37">
        <v>43940</v>
      </c>
      <c r="C74" s="37" t="str">
        <f t="shared" si="0"/>
        <v>2020</v>
      </c>
      <c r="D74" s="37" t="str">
        <f t="shared" si="1"/>
        <v>April</v>
      </c>
      <c r="E74" s="77" t="str">
        <f t="shared" si="4"/>
        <v>Sunday</v>
      </c>
      <c r="F74" s="78" t="str">
        <f t="shared" si="5"/>
        <v>Yes</v>
      </c>
      <c r="G74" s="79">
        <f>IFERROR(VLOOKUP($B74,Table5[#All],4,FALSE),"0")</f>
        <v>11</v>
      </c>
      <c r="H74" s="79">
        <f>IFERROR(VLOOKUP($B74,Table7[#All],3,FALSE),"0")</f>
        <v>10</v>
      </c>
      <c r="I74" s="66" t="b">
        <f>COUNTIF('Events impacting SvD volume'!$A$2:$A$21,$B74)&gt;0</f>
        <v>0</v>
      </c>
      <c r="J74" s="80" t="s">
        <v>1634</v>
      </c>
      <c r="K74" s="74">
        <f t="shared" si="2"/>
        <v>11</v>
      </c>
      <c r="M74" s="107" t="str">
        <f>IF(I74=FALSE,"",IFERROR(INDEX('Events impacting SvD volume'!$D$2:$D$21,MATCH(B74,'Events impacting SvD volume'!$A$2:$A$21,0)),""))</f>
        <v/>
      </c>
      <c r="N74" s="99" t="str">
        <f t="shared" si="3"/>
        <v/>
      </c>
    </row>
    <row r="75" spans="2:14" hidden="1" x14ac:dyDescent="0.25">
      <c r="B75" s="37">
        <v>43941</v>
      </c>
      <c r="C75" s="37" t="str">
        <f t="shared" si="0"/>
        <v>2020</v>
      </c>
      <c r="D75" s="37" t="str">
        <f t="shared" si="1"/>
        <v>April</v>
      </c>
      <c r="E75" s="77" t="str">
        <f t="shared" si="4"/>
        <v>Monday</v>
      </c>
      <c r="F75" s="78" t="str">
        <f t="shared" si="5"/>
        <v>No</v>
      </c>
      <c r="G75" s="79">
        <f>IFERROR(VLOOKUP($B75,Table5[#All],4,FALSE),"0")</f>
        <v>27</v>
      </c>
      <c r="H75" s="79">
        <f>IFERROR(VLOOKUP($B75,Table7[#All],3,FALSE),"0")</f>
        <v>18</v>
      </c>
      <c r="I75" s="66" t="b">
        <f>COUNTIF('Events impacting SvD volume'!$A$2:$A$21,$B75)&gt;0</f>
        <v>0</v>
      </c>
      <c r="J75" s="80" t="s">
        <v>1634</v>
      </c>
      <c r="K75" s="74">
        <f t="shared" si="2"/>
        <v>27</v>
      </c>
      <c r="M75" s="107" t="str">
        <f>IF(I75=FALSE,"",IFERROR(INDEX('Events impacting SvD volume'!$D$2:$D$21,MATCH(B75,'Events impacting SvD volume'!$A$2:$A$21,0)),""))</f>
        <v/>
      </c>
      <c r="N75" s="99" t="str">
        <f t="shared" si="3"/>
        <v/>
      </c>
    </row>
    <row r="76" spans="2:14" hidden="1" x14ac:dyDescent="0.25">
      <c r="B76" s="37">
        <v>43942</v>
      </c>
      <c r="C76" s="37" t="str">
        <f t="shared" si="0"/>
        <v>2020</v>
      </c>
      <c r="D76" s="37" t="str">
        <f t="shared" si="1"/>
        <v>April</v>
      </c>
      <c r="E76" s="77" t="str">
        <f t="shared" si="4"/>
        <v>Tuesday</v>
      </c>
      <c r="F76" s="78" t="str">
        <f t="shared" si="5"/>
        <v>No</v>
      </c>
      <c r="G76" s="79">
        <f>IFERROR(VLOOKUP($B76,Table5[#All],4,FALSE),"0")</f>
        <v>11</v>
      </c>
      <c r="H76" s="79">
        <f>IFERROR(VLOOKUP($B76,Table7[#All],3,FALSE),"0")</f>
        <v>10</v>
      </c>
      <c r="I76" s="66" t="b">
        <f>COUNTIF('Events impacting SvD volume'!$A$2:$A$21,$B76)&gt;0</f>
        <v>0</v>
      </c>
      <c r="J76" s="80" t="s">
        <v>1634</v>
      </c>
      <c r="K76" s="74">
        <f t="shared" si="2"/>
        <v>11</v>
      </c>
      <c r="M76" s="107" t="str">
        <f>IF(I76=FALSE,"",IFERROR(INDEX('Events impacting SvD volume'!$D$2:$D$21,MATCH(B76,'Events impacting SvD volume'!$A$2:$A$21,0)),""))</f>
        <v/>
      </c>
      <c r="N76" s="99" t="str">
        <f t="shared" si="3"/>
        <v/>
      </c>
    </row>
    <row r="77" spans="2:14" hidden="1" x14ac:dyDescent="0.25">
      <c r="B77" s="37">
        <v>43943</v>
      </c>
      <c r="C77" s="37" t="str">
        <f t="shared" si="0"/>
        <v>2020</v>
      </c>
      <c r="D77" s="37" t="str">
        <f t="shared" si="1"/>
        <v>April</v>
      </c>
      <c r="E77" s="77" t="str">
        <f t="shared" si="4"/>
        <v>Wednesday</v>
      </c>
      <c r="F77" s="78" t="str">
        <f t="shared" si="5"/>
        <v>No</v>
      </c>
      <c r="G77" s="79">
        <f>IFERROR(VLOOKUP($B77,Table5[#All],4,FALSE),"0")</f>
        <v>1</v>
      </c>
      <c r="H77" s="79">
        <f>IFERROR(VLOOKUP($B77,Table7[#All],3,FALSE),"0")</f>
        <v>10</v>
      </c>
      <c r="I77" s="66" t="b">
        <f>COUNTIF('Events impacting SvD volume'!$A$2:$A$21,$B77)&gt;0</f>
        <v>0</v>
      </c>
      <c r="J77" s="80" t="s">
        <v>1634</v>
      </c>
      <c r="K77" s="74">
        <f t="shared" si="2"/>
        <v>1</v>
      </c>
      <c r="M77" s="107" t="str">
        <f>IF(I77=FALSE,"",IFERROR(INDEX('Events impacting SvD volume'!$D$2:$D$21,MATCH(B77,'Events impacting SvD volume'!$A$2:$A$21,0)),""))</f>
        <v/>
      </c>
      <c r="N77" s="99" t="str">
        <f t="shared" si="3"/>
        <v/>
      </c>
    </row>
    <row r="78" spans="2:14" hidden="1" x14ac:dyDescent="0.25">
      <c r="B78" s="37">
        <v>43944</v>
      </c>
      <c r="C78" s="37" t="str">
        <f t="shared" si="0"/>
        <v>2020</v>
      </c>
      <c r="D78" s="37" t="str">
        <f t="shared" si="1"/>
        <v>April</v>
      </c>
      <c r="E78" s="77" t="str">
        <f t="shared" si="4"/>
        <v>Thursday</v>
      </c>
      <c r="F78" s="78" t="str">
        <f t="shared" si="5"/>
        <v>No</v>
      </c>
      <c r="G78" s="79">
        <f>IFERROR(VLOOKUP($B78,Table5[#All],4,FALSE),"0")</f>
        <v>43</v>
      </c>
      <c r="H78" s="79">
        <f>IFERROR(VLOOKUP($B78,Table7[#All],3,FALSE),"0")</f>
        <v>10</v>
      </c>
      <c r="I78" s="66" t="b">
        <f>COUNTIF('Events impacting SvD volume'!$A$2:$A$21,$B78)&gt;0</f>
        <v>0</v>
      </c>
      <c r="J78" s="80" t="s">
        <v>1634</v>
      </c>
      <c r="K78" s="74">
        <f t="shared" si="2"/>
        <v>43</v>
      </c>
      <c r="M78" s="107" t="str">
        <f>IF(I78=FALSE,"",IFERROR(INDEX('Events impacting SvD volume'!$D$2:$D$21,MATCH(B78,'Events impacting SvD volume'!$A$2:$A$21,0)),""))</f>
        <v/>
      </c>
      <c r="N78" s="99" t="str">
        <f t="shared" si="3"/>
        <v/>
      </c>
    </row>
    <row r="79" spans="2:14" hidden="1" x14ac:dyDescent="0.25">
      <c r="B79" s="37">
        <v>43945</v>
      </c>
      <c r="C79" s="37" t="str">
        <f t="shared" si="0"/>
        <v>2020</v>
      </c>
      <c r="D79" s="37" t="str">
        <f t="shared" si="1"/>
        <v>April</v>
      </c>
      <c r="E79" s="77" t="str">
        <f t="shared" si="4"/>
        <v>Friday</v>
      </c>
      <c r="F79" s="78" t="str">
        <f t="shared" si="5"/>
        <v>No</v>
      </c>
      <c r="G79" s="79">
        <f>IFERROR(VLOOKUP($B79,Table5[#All],4,FALSE),"0")</f>
        <v>53</v>
      </c>
      <c r="H79" s="79">
        <f>IFERROR(VLOOKUP($B79,Table7[#All],3,FALSE),"0")</f>
        <v>1</v>
      </c>
      <c r="I79" s="66" t="b">
        <f>COUNTIF('Events impacting SvD volume'!$A$2:$A$21,$B79)&gt;0</f>
        <v>0</v>
      </c>
      <c r="J79" s="80" t="s">
        <v>1634</v>
      </c>
      <c r="K79" s="74">
        <f t="shared" si="2"/>
        <v>53</v>
      </c>
      <c r="M79" s="107" t="str">
        <f>IF(I79=FALSE,"",IFERROR(INDEX('Events impacting SvD volume'!$D$2:$D$21,MATCH(B79,'Events impacting SvD volume'!$A$2:$A$21,0)),""))</f>
        <v/>
      </c>
      <c r="N79" s="99" t="str">
        <f t="shared" si="3"/>
        <v/>
      </c>
    </row>
    <row r="80" spans="2:14" hidden="1" x14ac:dyDescent="0.25">
      <c r="B80" s="37">
        <v>43946</v>
      </c>
      <c r="C80" s="37" t="str">
        <f t="shared" si="0"/>
        <v>2020</v>
      </c>
      <c r="D80" s="37" t="str">
        <f t="shared" si="1"/>
        <v>April</v>
      </c>
      <c r="E80" s="77" t="str">
        <f t="shared" si="4"/>
        <v>Saturday</v>
      </c>
      <c r="F80" s="78" t="str">
        <f t="shared" si="5"/>
        <v>Yes</v>
      </c>
      <c r="G80" s="79">
        <f>IFERROR(VLOOKUP($B80,Table5[#All],4,FALSE),"0")</f>
        <v>75</v>
      </c>
      <c r="H80" s="79">
        <f>IFERROR(VLOOKUP($B80,Table7[#All],3,FALSE),"0")</f>
        <v>10</v>
      </c>
      <c r="I80" s="66" t="b">
        <f>COUNTIF('Events impacting SvD volume'!$A$2:$A$21,$B80)&gt;0</f>
        <v>0</v>
      </c>
      <c r="J80" s="80" t="s">
        <v>1634</v>
      </c>
      <c r="K80" s="74">
        <f t="shared" si="2"/>
        <v>75</v>
      </c>
      <c r="M80" s="107" t="str">
        <f>IF(I80=FALSE,"",IFERROR(INDEX('Events impacting SvD volume'!$D$2:$D$21,MATCH(B80,'Events impacting SvD volume'!$A$2:$A$21,0)),""))</f>
        <v/>
      </c>
      <c r="N80" s="99" t="str">
        <f t="shared" si="3"/>
        <v/>
      </c>
    </row>
    <row r="81" spans="2:14" hidden="1" x14ac:dyDescent="0.25">
      <c r="B81" s="37">
        <v>43947</v>
      </c>
      <c r="C81" s="37" t="str">
        <f t="shared" si="0"/>
        <v>2020</v>
      </c>
      <c r="D81" s="37" t="str">
        <f t="shared" si="1"/>
        <v>April</v>
      </c>
      <c r="E81" s="77" t="str">
        <f t="shared" si="4"/>
        <v>Sunday</v>
      </c>
      <c r="F81" s="78" t="str">
        <f t="shared" si="5"/>
        <v>Yes</v>
      </c>
      <c r="G81" s="79">
        <f>IFERROR(VLOOKUP($B81,Table5[#All],4,FALSE),"0")</f>
        <v>10</v>
      </c>
      <c r="H81" s="79">
        <f>IFERROR(VLOOKUP($B81,Table7[#All],3,FALSE),"0")</f>
        <v>17</v>
      </c>
      <c r="I81" s="66" t="b">
        <f>COUNTIF('Events impacting SvD volume'!$A$2:$A$21,$B81)&gt;0</f>
        <v>0</v>
      </c>
      <c r="J81" s="80" t="s">
        <v>1634</v>
      </c>
      <c r="K81" s="74">
        <f t="shared" si="2"/>
        <v>10</v>
      </c>
      <c r="M81" s="107" t="str">
        <f>IF(I81=FALSE,"",IFERROR(INDEX('Events impacting SvD volume'!$D$2:$D$21,MATCH(B81,'Events impacting SvD volume'!$A$2:$A$21,0)),""))</f>
        <v/>
      </c>
      <c r="N81" s="99" t="str">
        <f t="shared" si="3"/>
        <v/>
      </c>
    </row>
    <row r="82" spans="2:14" hidden="1" x14ac:dyDescent="0.25">
      <c r="B82" s="37">
        <v>43948</v>
      </c>
      <c r="C82" s="37" t="str">
        <f t="shared" si="0"/>
        <v>2020</v>
      </c>
      <c r="D82" s="37" t="str">
        <f t="shared" si="1"/>
        <v>April</v>
      </c>
      <c r="E82" s="77" t="str">
        <f t="shared" si="4"/>
        <v>Monday</v>
      </c>
      <c r="F82" s="78" t="str">
        <f t="shared" si="5"/>
        <v>No</v>
      </c>
      <c r="G82" s="79">
        <f>IFERROR(VLOOKUP($B82,Table5[#All],4,FALSE),"0")</f>
        <v>43</v>
      </c>
      <c r="H82" s="79">
        <f>IFERROR(VLOOKUP($B82,Table7[#All],3,FALSE),"0")</f>
        <v>10</v>
      </c>
      <c r="I82" s="66" t="b">
        <f>COUNTIF('Events impacting SvD volume'!$A$2:$A$21,$B82)&gt;0</f>
        <v>0</v>
      </c>
      <c r="J82" s="80" t="s">
        <v>1634</v>
      </c>
      <c r="K82" s="74">
        <f t="shared" si="2"/>
        <v>43</v>
      </c>
      <c r="M82" s="107" t="str">
        <f>IF(I82=FALSE,"",IFERROR(INDEX('Events impacting SvD volume'!$D$2:$D$21,MATCH(B82,'Events impacting SvD volume'!$A$2:$A$21,0)),""))</f>
        <v/>
      </c>
      <c r="N82" s="99" t="str">
        <f t="shared" si="3"/>
        <v/>
      </c>
    </row>
    <row r="83" spans="2:14" hidden="1" x14ac:dyDescent="0.25">
      <c r="B83" s="37">
        <v>43949</v>
      </c>
      <c r="C83" s="37" t="str">
        <f t="shared" si="0"/>
        <v>2020</v>
      </c>
      <c r="D83" s="37" t="str">
        <f t="shared" si="1"/>
        <v>April</v>
      </c>
      <c r="E83" s="77" t="str">
        <f t="shared" si="4"/>
        <v>Tuesday</v>
      </c>
      <c r="F83" s="78" t="str">
        <f t="shared" si="5"/>
        <v>No</v>
      </c>
      <c r="G83" s="79">
        <f>IFERROR(VLOOKUP($B83,Table5[#All],4,FALSE),"0")</f>
        <v>29</v>
      </c>
      <c r="H83" s="79">
        <f>IFERROR(VLOOKUP($B83,Table7[#All],3,FALSE),"0")</f>
        <v>13</v>
      </c>
      <c r="I83" s="66" t="b">
        <f>COUNTIF('Events impacting SvD volume'!$A$2:$A$21,$B83)&gt;0</f>
        <v>0</v>
      </c>
      <c r="J83" s="80" t="s">
        <v>1634</v>
      </c>
      <c r="K83" s="74">
        <f t="shared" si="2"/>
        <v>29</v>
      </c>
      <c r="M83" s="107" t="str">
        <f>IF(I83=FALSE,"",IFERROR(INDEX('Events impacting SvD volume'!$D$2:$D$21,MATCH(B83,'Events impacting SvD volume'!$A$2:$A$21,0)),""))</f>
        <v/>
      </c>
      <c r="N83" s="99" t="str">
        <f t="shared" si="3"/>
        <v/>
      </c>
    </row>
    <row r="84" spans="2:14" hidden="1" x14ac:dyDescent="0.25">
      <c r="B84" s="37">
        <v>43950</v>
      </c>
      <c r="C84" s="37" t="str">
        <f t="shared" si="0"/>
        <v>2020</v>
      </c>
      <c r="D84" s="37" t="str">
        <f t="shared" si="1"/>
        <v>April</v>
      </c>
      <c r="E84" s="77" t="str">
        <f t="shared" si="4"/>
        <v>Wednesday</v>
      </c>
      <c r="F84" s="78" t="str">
        <f t="shared" si="5"/>
        <v>No</v>
      </c>
      <c r="G84" s="79">
        <f>IFERROR(VLOOKUP($B84,Table5[#All],4,FALSE),"0")</f>
        <v>69</v>
      </c>
      <c r="H84" s="79">
        <f>IFERROR(VLOOKUP($B84,Table7[#All],3,FALSE),"0")</f>
        <v>10</v>
      </c>
      <c r="I84" s="66" t="b">
        <f>COUNTIF('Events impacting SvD volume'!$A$2:$A$21,$B84)&gt;0</f>
        <v>0</v>
      </c>
      <c r="J84" s="80" t="s">
        <v>1634</v>
      </c>
      <c r="K84" s="74">
        <f t="shared" si="2"/>
        <v>69</v>
      </c>
      <c r="M84" s="107" t="str">
        <f>IF(I84=FALSE,"",IFERROR(INDEX('Events impacting SvD volume'!$D$2:$D$21,MATCH(B84,'Events impacting SvD volume'!$A$2:$A$21,0)),""))</f>
        <v/>
      </c>
      <c r="N84" s="99" t="str">
        <f t="shared" si="3"/>
        <v/>
      </c>
    </row>
    <row r="85" spans="2:14" hidden="1" x14ac:dyDescent="0.25">
      <c r="B85" s="37">
        <v>43951</v>
      </c>
      <c r="C85" s="37" t="str">
        <f t="shared" si="0"/>
        <v>2020</v>
      </c>
      <c r="D85" s="37" t="str">
        <f t="shared" si="1"/>
        <v>April</v>
      </c>
      <c r="E85" s="77" t="str">
        <f t="shared" si="4"/>
        <v>Thursday</v>
      </c>
      <c r="F85" s="78" t="str">
        <f t="shared" si="5"/>
        <v>No</v>
      </c>
      <c r="G85" s="79">
        <f>IFERROR(VLOOKUP($B85,Table5[#All],4,FALSE),"0")</f>
        <v>42</v>
      </c>
      <c r="H85" s="79">
        <f>IFERROR(VLOOKUP($B85,Table7[#All],3,FALSE),"0")</f>
        <v>10</v>
      </c>
      <c r="I85" s="66" t="b">
        <f>COUNTIF('Events impacting SvD volume'!$A$2:$A$21,$B85)&gt;0</f>
        <v>0</v>
      </c>
      <c r="J85" s="80" t="s">
        <v>1634</v>
      </c>
      <c r="K85" s="74">
        <f t="shared" si="2"/>
        <v>42</v>
      </c>
      <c r="M85" s="107" t="str">
        <f>IF(I85=FALSE,"",IFERROR(INDEX('Events impacting SvD volume'!$D$2:$D$21,MATCH(B85,'Events impacting SvD volume'!$A$2:$A$21,0)),""))</f>
        <v/>
      </c>
      <c r="N85" s="99" t="str">
        <f t="shared" si="3"/>
        <v/>
      </c>
    </row>
    <row r="86" spans="2:14" hidden="1" x14ac:dyDescent="0.25">
      <c r="B86" s="37">
        <v>43952</v>
      </c>
      <c r="C86" s="37" t="str">
        <f t="shared" si="0"/>
        <v>2020</v>
      </c>
      <c r="D86" s="37" t="str">
        <f t="shared" si="1"/>
        <v>May</v>
      </c>
      <c r="E86" s="77" t="str">
        <f t="shared" si="4"/>
        <v>Friday</v>
      </c>
      <c r="F86" s="78" t="str">
        <f t="shared" si="5"/>
        <v>No</v>
      </c>
      <c r="G86" s="79">
        <f>IFERROR(VLOOKUP($B86,Table5[#All],4,FALSE),"0")</f>
        <v>40</v>
      </c>
      <c r="H86" s="79">
        <f>IFERROR(VLOOKUP($B86,Table7[#All],3,FALSE),"0")</f>
        <v>12</v>
      </c>
      <c r="I86" s="66" t="b">
        <f>COUNTIF('Events impacting SvD volume'!$A$2:$A$21,$B86)&gt;0</f>
        <v>0</v>
      </c>
      <c r="J86" s="80" t="s">
        <v>1634</v>
      </c>
      <c r="K86" s="74">
        <f t="shared" si="2"/>
        <v>40</v>
      </c>
      <c r="M86" s="107" t="str">
        <f>IF(I86=FALSE,"",IFERROR(INDEX('Events impacting SvD volume'!$D$2:$D$21,MATCH(B86,'Events impacting SvD volume'!$A$2:$A$21,0)),""))</f>
        <v/>
      </c>
      <c r="N86" s="99" t="str">
        <f t="shared" si="3"/>
        <v/>
      </c>
    </row>
    <row r="87" spans="2:14" hidden="1" x14ac:dyDescent="0.25">
      <c r="B87" s="37">
        <v>43953</v>
      </c>
      <c r="C87" s="37" t="str">
        <f t="shared" si="0"/>
        <v>2020</v>
      </c>
      <c r="D87" s="37" t="str">
        <f t="shared" si="1"/>
        <v>May</v>
      </c>
      <c r="E87" s="77" t="str">
        <f t="shared" si="4"/>
        <v>Saturday</v>
      </c>
      <c r="F87" s="78" t="str">
        <f t="shared" si="5"/>
        <v>Yes</v>
      </c>
      <c r="G87" s="79">
        <f>IFERROR(VLOOKUP($B87,Table5[#All],4,FALSE),"0")</f>
        <v>69</v>
      </c>
      <c r="H87" s="79">
        <f>IFERROR(VLOOKUP($B87,Table7[#All],3,FALSE),"0")</f>
        <v>10</v>
      </c>
      <c r="I87" s="66" t="b">
        <f>COUNTIF('Events impacting SvD volume'!$A$2:$A$21,$B87)&gt;0</f>
        <v>0</v>
      </c>
      <c r="J87" s="80" t="s">
        <v>1634</v>
      </c>
      <c r="K87" s="74">
        <f t="shared" si="2"/>
        <v>69</v>
      </c>
      <c r="M87" s="107" t="str">
        <f>IF(I87=FALSE,"",IFERROR(INDEX('Events impacting SvD volume'!$D$2:$D$21,MATCH(B87,'Events impacting SvD volume'!$A$2:$A$21,0)),""))</f>
        <v/>
      </c>
      <c r="N87" s="99" t="str">
        <f t="shared" si="3"/>
        <v/>
      </c>
    </row>
    <row r="88" spans="2:14" hidden="1" x14ac:dyDescent="0.25">
      <c r="B88" s="37">
        <v>43954</v>
      </c>
      <c r="C88" s="37" t="str">
        <f t="shared" si="0"/>
        <v>2020</v>
      </c>
      <c r="D88" s="37" t="str">
        <f t="shared" si="1"/>
        <v>May</v>
      </c>
      <c r="E88" s="77" t="str">
        <f t="shared" si="4"/>
        <v>Sunday</v>
      </c>
      <c r="F88" s="78" t="str">
        <f t="shared" si="5"/>
        <v>Yes</v>
      </c>
      <c r="G88" s="79">
        <f>IFERROR(VLOOKUP($B88,Table5[#All],4,FALSE),"0")</f>
        <v>48</v>
      </c>
      <c r="H88" s="79">
        <f>IFERROR(VLOOKUP($B88,Table7[#All],3,FALSE),"0")</f>
        <v>5</v>
      </c>
      <c r="I88" s="66" t="b">
        <f>COUNTIF('Events impacting SvD volume'!$A$2:$A$21,$B88)&gt;0</f>
        <v>0</v>
      </c>
      <c r="J88" s="80" t="s">
        <v>1634</v>
      </c>
      <c r="K88" s="74">
        <f t="shared" si="2"/>
        <v>48</v>
      </c>
      <c r="M88" s="107" t="str">
        <f>IF(I88=FALSE,"",IFERROR(INDEX('Events impacting SvD volume'!$D$2:$D$21,MATCH(B88,'Events impacting SvD volume'!$A$2:$A$21,0)),""))</f>
        <v/>
      </c>
      <c r="N88" s="99" t="str">
        <f t="shared" si="3"/>
        <v/>
      </c>
    </row>
    <row r="89" spans="2:14" hidden="1" x14ac:dyDescent="0.25">
      <c r="B89" s="37">
        <v>43955</v>
      </c>
      <c r="C89" s="37" t="str">
        <f t="shared" si="0"/>
        <v>2020</v>
      </c>
      <c r="D89" s="37" t="str">
        <f t="shared" si="1"/>
        <v>May</v>
      </c>
      <c r="E89" s="77" t="str">
        <f t="shared" si="4"/>
        <v>Monday</v>
      </c>
      <c r="F89" s="78" t="str">
        <f t="shared" si="5"/>
        <v>No</v>
      </c>
      <c r="G89" s="79">
        <f>IFERROR(VLOOKUP($B89,Table5[#All],4,FALSE),"0")</f>
        <v>23</v>
      </c>
      <c r="H89" s="79">
        <f>IFERROR(VLOOKUP($B89,Table7[#All],3,FALSE),"0")</f>
        <v>10</v>
      </c>
      <c r="I89" s="66" t="b">
        <f>COUNTIF('Events impacting SvD volume'!$A$2:$A$21,$B89)&gt;0</f>
        <v>0</v>
      </c>
      <c r="J89" s="80" t="s">
        <v>1634</v>
      </c>
      <c r="K89" s="74">
        <f t="shared" si="2"/>
        <v>23</v>
      </c>
      <c r="M89" s="107" t="str">
        <f>IF(I89=FALSE,"",IFERROR(INDEX('Events impacting SvD volume'!$D$2:$D$21,MATCH(B89,'Events impacting SvD volume'!$A$2:$A$21,0)),""))</f>
        <v/>
      </c>
      <c r="N89" s="99" t="str">
        <f t="shared" si="3"/>
        <v/>
      </c>
    </row>
    <row r="90" spans="2:14" hidden="1" x14ac:dyDescent="0.25">
      <c r="B90" s="37">
        <v>43956</v>
      </c>
      <c r="C90" s="37" t="str">
        <f t="shared" si="0"/>
        <v>2020</v>
      </c>
      <c r="D90" s="37" t="str">
        <f t="shared" si="1"/>
        <v>May</v>
      </c>
      <c r="E90" s="77" t="str">
        <f t="shared" si="4"/>
        <v>Tuesday</v>
      </c>
      <c r="F90" s="78" t="str">
        <f t="shared" si="5"/>
        <v>No</v>
      </c>
      <c r="G90" s="79">
        <f>IFERROR(VLOOKUP($B90,Table5[#All],4,FALSE),"0")</f>
        <v>58</v>
      </c>
      <c r="H90" s="79">
        <f>IFERROR(VLOOKUP($B90,Table7[#All],3,FALSE),"0")</f>
        <v>10</v>
      </c>
      <c r="I90" s="66" t="b">
        <f>COUNTIF('Events impacting SvD volume'!$A$2:$A$21,$B90)&gt;0</f>
        <v>0</v>
      </c>
      <c r="J90" s="80" t="s">
        <v>1634</v>
      </c>
      <c r="K90" s="74">
        <f t="shared" si="2"/>
        <v>58</v>
      </c>
      <c r="M90" s="107" t="str">
        <f>IF(I90=FALSE,"",IFERROR(INDEX('Events impacting SvD volume'!$D$2:$D$21,MATCH(B90,'Events impacting SvD volume'!$A$2:$A$21,0)),""))</f>
        <v/>
      </c>
      <c r="N90" s="99" t="str">
        <f t="shared" si="3"/>
        <v/>
      </c>
    </row>
    <row r="91" spans="2:14" hidden="1" x14ac:dyDescent="0.25">
      <c r="B91" s="37">
        <v>43957</v>
      </c>
      <c r="C91" s="37" t="str">
        <f t="shared" si="0"/>
        <v>2020</v>
      </c>
      <c r="D91" s="37" t="str">
        <f t="shared" si="1"/>
        <v>May</v>
      </c>
      <c r="E91" s="77" t="str">
        <f t="shared" si="4"/>
        <v>Wednesday</v>
      </c>
      <c r="F91" s="78" t="str">
        <f t="shared" si="5"/>
        <v>No</v>
      </c>
      <c r="G91" s="79">
        <f>IFERROR(VLOOKUP($B91,Table5[#All],4,FALSE),"0")</f>
        <v>68</v>
      </c>
      <c r="H91" s="79">
        <f>IFERROR(VLOOKUP($B91,Table7[#All],3,FALSE),"0")</f>
        <v>9</v>
      </c>
      <c r="I91" s="66" t="b">
        <f>COUNTIF('Events impacting SvD volume'!$A$2:$A$21,$B91)&gt;0</f>
        <v>0</v>
      </c>
      <c r="J91" s="80" t="s">
        <v>1634</v>
      </c>
      <c r="K91" s="74">
        <f t="shared" si="2"/>
        <v>68</v>
      </c>
      <c r="M91" s="107" t="str">
        <f>IF(I91=FALSE,"",IFERROR(INDEX('Events impacting SvD volume'!$D$2:$D$21,MATCH(B91,'Events impacting SvD volume'!$A$2:$A$21,0)),""))</f>
        <v/>
      </c>
      <c r="N91" s="99" t="str">
        <f t="shared" si="3"/>
        <v/>
      </c>
    </row>
    <row r="92" spans="2:14" hidden="1" x14ac:dyDescent="0.25">
      <c r="B92" s="37">
        <v>43958</v>
      </c>
      <c r="C92" s="37" t="str">
        <f t="shared" si="0"/>
        <v>2020</v>
      </c>
      <c r="D92" s="37" t="str">
        <f t="shared" si="1"/>
        <v>May</v>
      </c>
      <c r="E92" s="77" t="str">
        <f t="shared" si="4"/>
        <v>Thursday</v>
      </c>
      <c r="F92" s="78" t="str">
        <f t="shared" si="5"/>
        <v>No</v>
      </c>
      <c r="G92" s="79">
        <f>IFERROR(VLOOKUP($B92,Table5[#All],4,FALSE),"0")</f>
        <v>23</v>
      </c>
      <c r="H92" s="79">
        <f>IFERROR(VLOOKUP($B92,Table7[#All],3,FALSE),"0")</f>
        <v>10</v>
      </c>
      <c r="I92" s="66" t="b">
        <f>COUNTIF('Events impacting SvD volume'!$A$2:$A$21,$B92)&gt;0</f>
        <v>0</v>
      </c>
      <c r="J92" s="80" t="s">
        <v>1634</v>
      </c>
      <c r="K92" s="74">
        <f t="shared" si="2"/>
        <v>23</v>
      </c>
      <c r="M92" s="107" t="str">
        <f>IF(I92=FALSE,"",IFERROR(INDEX('Events impacting SvD volume'!$D$2:$D$21,MATCH(B92,'Events impacting SvD volume'!$A$2:$A$21,0)),""))</f>
        <v/>
      </c>
      <c r="N92" s="99" t="str">
        <f t="shared" si="3"/>
        <v/>
      </c>
    </row>
    <row r="93" spans="2:14" hidden="1" x14ac:dyDescent="0.25">
      <c r="B93" s="37">
        <v>43959</v>
      </c>
      <c r="C93" s="37" t="str">
        <f t="shared" si="0"/>
        <v>2020</v>
      </c>
      <c r="D93" s="37" t="str">
        <f t="shared" si="1"/>
        <v>May</v>
      </c>
      <c r="E93" s="77" t="str">
        <f t="shared" si="4"/>
        <v>Friday</v>
      </c>
      <c r="F93" s="78" t="str">
        <f t="shared" si="5"/>
        <v>No</v>
      </c>
      <c r="G93" s="79">
        <f>IFERROR(VLOOKUP($B93,Table5[#All],4,FALSE),"0")</f>
        <v>55</v>
      </c>
      <c r="H93" s="79">
        <f>IFERROR(VLOOKUP($B93,Table7[#All],3,FALSE),"0")</f>
        <v>9</v>
      </c>
      <c r="I93" s="66" t="b">
        <f>COUNTIF('Events impacting SvD volume'!$A$2:$A$21,$B93)&gt;0</f>
        <v>0</v>
      </c>
      <c r="J93" s="80" t="s">
        <v>1634</v>
      </c>
      <c r="K93" s="74">
        <f t="shared" si="2"/>
        <v>55</v>
      </c>
      <c r="M93" s="107" t="str">
        <f>IF(I93=FALSE,"",IFERROR(INDEX('Events impacting SvD volume'!$D$2:$D$21,MATCH(B93,'Events impacting SvD volume'!$A$2:$A$21,0)),""))</f>
        <v/>
      </c>
      <c r="N93" s="99" t="str">
        <f t="shared" si="3"/>
        <v/>
      </c>
    </row>
    <row r="94" spans="2:14" hidden="1" x14ac:dyDescent="0.25">
      <c r="B94" s="37">
        <v>43960</v>
      </c>
      <c r="C94" s="37" t="str">
        <f t="shared" si="0"/>
        <v>2020</v>
      </c>
      <c r="D94" s="37" t="str">
        <f t="shared" si="1"/>
        <v>May</v>
      </c>
      <c r="E94" s="77" t="str">
        <f t="shared" si="4"/>
        <v>Saturday</v>
      </c>
      <c r="F94" s="78" t="str">
        <f t="shared" si="5"/>
        <v>Yes</v>
      </c>
      <c r="G94" s="79">
        <f>IFERROR(VLOOKUP($B94,Table5[#All],4,FALSE),"0")</f>
        <v>10</v>
      </c>
      <c r="H94" s="79">
        <f>IFERROR(VLOOKUP($B94,Table7[#All],3,FALSE),"0")</f>
        <v>10</v>
      </c>
      <c r="I94" s="66" t="b">
        <f>COUNTIF('Events impacting SvD volume'!$A$2:$A$21,$B94)&gt;0</f>
        <v>0</v>
      </c>
      <c r="J94" s="80" t="s">
        <v>1634</v>
      </c>
      <c r="K94" s="74">
        <f t="shared" si="2"/>
        <v>10</v>
      </c>
      <c r="M94" s="107" t="str">
        <f>IF(I94=FALSE,"",IFERROR(INDEX('Events impacting SvD volume'!$D$2:$D$21,MATCH(B94,'Events impacting SvD volume'!$A$2:$A$21,0)),""))</f>
        <v/>
      </c>
      <c r="N94" s="99" t="str">
        <f t="shared" si="3"/>
        <v/>
      </c>
    </row>
    <row r="95" spans="2:14" hidden="1" x14ac:dyDescent="0.25">
      <c r="B95" s="37">
        <v>43961</v>
      </c>
      <c r="C95" s="37" t="str">
        <f t="shared" si="0"/>
        <v>2020</v>
      </c>
      <c r="D95" s="37" t="str">
        <f t="shared" si="1"/>
        <v>May</v>
      </c>
      <c r="E95" s="77" t="str">
        <f t="shared" si="4"/>
        <v>Sunday</v>
      </c>
      <c r="F95" s="78" t="str">
        <f t="shared" si="5"/>
        <v>Yes</v>
      </c>
      <c r="G95" s="79">
        <f>IFERROR(VLOOKUP($B95,Table5[#All],4,FALSE),"0")</f>
        <v>6</v>
      </c>
      <c r="H95" s="79">
        <f>IFERROR(VLOOKUP($B95,Table7[#All],3,FALSE),"0")</f>
        <v>10</v>
      </c>
      <c r="I95" s="66" t="b">
        <f>COUNTIF('Events impacting SvD volume'!$A$2:$A$21,$B95)&gt;0</f>
        <v>0</v>
      </c>
      <c r="J95" s="80" t="s">
        <v>1634</v>
      </c>
      <c r="K95" s="74">
        <f t="shared" si="2"/>
        <v>6</v>
      </c>
      <c r="M95" s="107" t="str">
        <f>IF(I95=FALSE,"",IFERROR(INDEX('Events impacting SvD volume'!$D$2:$D$21,MATCH(B95,'Events impacting SvD volume'!$A$2:$A$21,0)),""))</f>
        <v/>
      </c>
      <c r="N95" s="99" t="str">
        <f t="shared" si="3"/>
        <v/>
      </c>
    </row>
    <row r="96" spans="2:14" hidden="1" x14ac:dyDescent="0.25">
      <c r="B96" s="37">
        <v>43962</v>
      </c>
      <c r="C96" s="37" t="str">
        <f t="shared" si="0"/>
        <v>2020</v>
      </c>
      <c r="D96" s="37" t="str">
        <f t="shared" si="1"/>
        <v>May</v>
      </c>
      <c r="E96" s="77" t="str">
        <f t="shared" si="4"/>
        <v>Monday</v>
      </c>
      <c r="F96" s="78" t="str">
        <f t="shared" si="5"/>
        <v>No</v>
      </c>
      <c r="G96" s="79">
        <f>IFERROR(VLOOKUP($B96,Table5[#All],4,FALSE),"0")</f>
        <v>4</v>
      </c>
      <c r="H96" s="79">
        <f>IFERROR(VLOOKUP($B96,Table7[#All],3,FALSE),"0")</f>
        <v>10</v>
      </c>
      <c r="I96" s="66" t="b">
        <f>COUNTIF('Events impacting SvD volume'!$A$2:$A$21,$B96)&gt;0</f>
        <v>0</v>
      </c>
      <c r="J96" s="80" t="s">
        <v>1634</v>
      </c>
      <c r="K96" s="74">
        <f t="shared" si="2"/>
        <v>4</v>
      </c>
      <c r="M96" s="107" t="str">
        <f>IF(I96=FALSE,"",IFERROR(INDEX('Events impacting SvD volume'!$D$2:$D$21,MATCH(B96,'Events impacting SvD volume'!$A$2:$A$21,0)),""))</f>
        <v/>
      </c>
      <c r="N96" s="99" t="str">
        <f t="shared" si="3"/>
        <v/>
      </c>
    </row>
    <row r="97" spans="2:14" hidden="1" x14ac:dyDescent="0.25">
      <c r="B97" s="37">
        <v>43963</v>
      </c>
      <c r="C97" s="37" t="str">
        <f t="shared" si="0"/>
        <v>2020</v>
      </c>
      <c r="D97" s="37" t="str">
        <f t="shared" si="1"/>
        <v>May</v>
      </c>
      <c r="E97" s="77" t="str">
        <f t="shared" si="4"/>
        <v>Tuesday</v>
      </c>
      <c r="F97" s="78" t="str">
        <f t="shared" si="5"/>
        <v>No</v>
      </c>
      <c r="G97" s="79">
        <f>IFERROR(VLOOKUP($B97,Table5[#All],4,FALSE),"0")</f>
        <v>20</v>
      </c>
      <c r="H97" s="79">
        <f>IFERROR(VLOOKUP($B97,Table7[#All],3,FALSE),"0")</f>
        <v>10</v>
      </c>
      <c r="I97" s="66" t="b">
        <f>COUNTIF('Events impacting SvD volume'!$A$2:$A$21,$B97)&gt;0</f>
        <v>0</v>
      </c>
      <c r="J97" s="80" t="s">
        <v>1634</v>
      </c>
      <c r="K97" s="74">
        <f t="shared" si="2"/>
        <v>20</v>
      </c>
      <c r="M97" s="107" t="str">
        <f>IF(I97=FALSE,"",IFERROR(INDEX('Events impacting SvD volume'!$D$2:$D$21,MATCH(B97,'Events impacting SvD volume'!$A$2:$A$21,0)),""))</f>
        <v/>
      </c>
      <c r="N97" s="99" t="str">
        <f t="shared" si="3"/>
        <v/>
      </c>
    </row>
    <row r="98" spans="2:14" hidden="1" x14ac:dyDescent="0.25">
      <c r="B98" s="37">
        <v>43964</v>
      </c>
      <c r="C98" s="37" t="str">
        <f t="shared" si="0"/>
        <v>2020</v>
      </c>
      <c r="D98" s="37" t="str">
        <f t="shared" si="1"/>
        <v>May</v>
      </c>
      <c r="E98" s="77" t="str">
        <f t="shared" si="4"/>
        <v>Wednesday</v>
      </c>
      <c r="F98" s="78" t="str">
        <f t="shared" si="5"/>
        <v>No</v>
      </c>
      <c r="G98" s="79">
        <f>IFERROR(VLOOKUP($B98,Table5[#All],4,FALSE),"0")</f>
        <v>64</v>
      </c>
      <c r="H98" s="79">
        <f>IFERROR(VLOOKUP($B98,Table7[#All],3,FALSE),"0")</f>
        <v>10</v>
      </c>
      <c r="I98" s="66" t="b">
        <f>COUNTIF('Events impacting SvD volume'!$A$2:$A$21,$B98)&gt;0</f>
        <v>0</v>
      </c>
      <c r="J98" s="80" t="s">
        <v>1634</v>
      </c>
      <c r="K98" s="74">
        <f t="shared" si="2"/>
        <v>64</v>
      </c>
      <c r="M98" s="107" t="str">
        <f>IF(I98=FALSE,"",IFERROR(INDEX('Events impacting SvD volume'!$D$2:$D$21,MATCH(B98,'Events impacting SvD volume'!$A$2:$A$21,0)),""))</f>
        <v/>
      </c>
      <c r="N98" s="99" t="str">
        <f t="shared" si="3"/>
        <v/>
      </c>
    </row>
    <row r="99" spans="2:14" hidden="1" x14ac:dyDescent="0.25">
      <c r="B99" s="37">
        <v>43965</v>
      </c>
      <c r="C99" s="37" t="str">
        <f t="shared" si="0"/>
        <v>2020</v>
      </c>
      <c r="D99" s="37" t="str">
        <f t="shared" si="1"/>
        <v>May</v>
      </c>
      <c r="E99" s="77" t="str">
        <f t="shared" si="4"/>
        <v>Thursday</v>
      </c>
      <c r="F99" s="78" t="str">
        <f t="shared" si="5"/>
        <v>No</v>
      </c>
      <c r="G99" s="79">
        <f>IFERROR(VLOOKUP($B99,Table5[#All],4,FALSE),"0")</f>
        <v>10</v>
      </c>
      <c r="H99" s="79">
        <f>IFERROR(VLOOKUP($B99,Table7[#All],3,FALSE),"0")</f>
        <v>10</v>
      </c>
      <c r="I99" s="66" t="b">
        <f>COUNTIF('Events impacting SvD volume'!$A$2:$A$21,$B99)&gt;0</f>
        <v>0</v>
      </c>
      <c r="J99" s="80" t="s">
        <v>1634</v>
      </c>
      <c r="K99" s="74">
        <f t="shared" si="2"/>
        <v>10</v>
      </c>
      <c r="M99" s="107" t="str">
        <f>IF(I99=FALSE,"",IFERROR(INDEX('Events impacting SvD volume'!$D$2:$D$21,MATCH(B99,'Events impacting SvD volume'!$A$2:$A$21,0)),""))</f>
        <v/>
      </c>
      <c r="N99" s="99" t="str">
        <f t="shared" si="3"/>
        <v/>
      </c>
    </row>
    <row r="100" spans="2:14" ht="75" hidden="1" x14ac:dyDescent="0.25">
      <c r="B100" s="37">
        <v>43966</v>
      </c>
      <c r="C100" s="37" t="str">
        <f t="shared" si="0"/>
        <v>2020</v>
      </c>
      <c r="D100" s="37" t="str">
        <f t="shared" si="1"/>
        <v>May</v>
      </c>
      <c r="E100" s="77" t="str">
        <f t="shared" si="4"/>
        <v>Friday</v>
      </c>
      <c r="F100" s="78" t="str">
        <f t="shared" si="5"/>
        <v>No</v>
      </c>
      <c r="G100" s="79">
        <f>IFERROR(VLOOKUP($B100,Table5[#All],4,FALSE),"0")</f>
        <v>55</v>
      </c>
      <c r="H100" s="79">
        <f>IFERROR(VLOOKUP($B100,Table7[#All],3,FALSE),"0")</f>
        <v>10</v>
      </c>
      <c r="I100" s="66" t="b">
        <f>COUNTIF('Events impacting SvD volume'!$A$2:$A$21,$B100)&gt;0</f>
        <v>1</v>
      </c>
      <c r="J100" s="80" t="s">
        <v>9582</v>
      </c>
      <c r="K100" s="74">
        <f t="shared" si="2"/>
        <v>55</v>
      </c>
      <c r="M100" s="107" t="str">
        <f>IF(I100=FALSE,"",IFERROR(INDEX('Events impacting SvD volume'!$D$2:$D$21,MATCH(B100,'Events impacting SvD volume'!$A$2:$A$21,0)),""))</f>
        <v>05/15/20
eget orci vehicula condimentum curabitur in libero ut massa volutpat convallis morbi odio odio</v>
      </c>
      <c r="N100" s="99">
        <f t="shared" si="3"/>
        <v>55</v>
      </c>
    </row>
    <row r="101" spans="2:14" ht="75" hidden="1" x14ac:dyDescent="0.25">
      <c r="B101" s="37">
        <v>43967</v>
      </c>
      <c r="C101" s="37" t="str">
        <f t="shared" si="0"/>
        <v>2020</v>
      </c>
      <c r="D101" s="37" t="str">
        <f t="shared" si="1"/>
        <v>May</v>
      </c>
      <c r="E101" s="77" t="str">
        <f t="shared" si="4"/>
        <v>Saturday</v>
      </c>
      <c r="F101" s="78" t="str">
        <f t="shared" si="5"/>
        <v>Yes</v>
      </c>
      <c r="G101" s="79">
        <f>IFERROR(VLOOKUP($B101,Table5[#All],4,FALSE),"0")</f>
        <v>31</v>
      </c>
      <c r="H101" s="79">
        <f>IFERROR(VLOOKUP($B101,Table7[#All],3,FALSE),"0")</f>
        <v>10</v>
      </c>
      <c r="I101" s="66" t="b">
        <f>COUNTIF('Events impacting SvD volume'!$A$2:$A$21,$B101)&gt;0</f>
        <v>1</v>
      </c>
      <c r="J101" s="80" t="s">
        <v>9583</v>
      </c>
      <c r="K101" s="74">
        <f t="shared" si="2"/>
        <v>31</v>
      </c>
      <c r="M101" s="107" t="str">
        <f>IF(I101=FALSE,"",IFERROR(INDEX('Events impacting SvD volume'!$D$2:$D$21,MATCH(B101,'Events impacting SvD volume'!$A$2:$A$21,0)),""))</f>
        <v>05/16/20
sollicitudin mi sit amet lobortis sapien sapien non mi integer ac neque duis bibendum morbi non quam nec</v>
      </c>
      <c r="N101" s="99">
        <f t="shared" si="3"/>
        <v>31</v>
      </c>
    </row>
    <row r="102" spans="2:14" hidden="1" x14ac:dyDescent="0.25">
      <c r="B102" s="37">
        <v>43968</v>
      </c>
      <c r="C102" s="37" t="str">
        <f t="shared" si="0"/>
        <v>2020</v>
      </c>
      <c r="D102" s="37" t="str">
        <f t="shared" si="1"/>
        <v>May</v>
      </c>
      <c r="E102" s="77" t="str">
        <f t="shared" si="4"/>
        <v>Sunday</v>
      </c>
      <c r="F102" s="78" t="str">
        <f t="shared" si="5"/>
        <v>Yes</v>
      </c>
      <c r="G102" s="79">
        <f>IFERROR(VLOOKUP($B102,Table5[#All],4,FALSE),"0")</f>
        <v>7</v>
      </c>
      <c r="H102" s="79">
        <f>IFERROR(VLOOKUP($B102,Table7[#All],3,FALSE),"0")</f>
        <v>10</v>
      </c>
      <c r="I102" s="66" t="b">
        <f>COUNTIF('Events impacting SvD volume'!$A$2:$A$21,$B102)&gt;0</f>
        <v>0</v>
      </c>
      <c r="J102" s="80" t="s">
        <v>1634</v>
      </c>
      <c r="K102" s="74">
        <f t="shared" si="2"/>
        <v>7</v>
      </c>
      <c r="M102" s="107" t="str">
        <f>IF(I102=FALSE,"",IFERROR(INDEX('Events impacting SvD volume'!$D$2:$D$21,MATCH(B102,'Events impacting SvD volume'!$A$2:$A$21,0)),""))</f>
        <v/>
      </c>
      <c r="N102" s="99" t="str">
        <f t="shared" si="3"/>
        <v/>
      </c>
    </row>
    <row r="103" spans="2:14" hidden="1" x14ac:dyDescent="0.25">
      <c r="B103" s="37">
        <v>43969</v>
      </c>
      <c r="C103" s="37" t="str">
        <f t="shared" si="0"/>
        <v>2020</v>
      </c>
      <c r="D103" s="37" t="str">
        <f t="shared" si="1"/>
        <v>May</v>
      </c>
      <c r="E103" s="77" t="str">
        <f t="shared" si="4"/>
        <v>Monday</v>
      </c>
      <c r="F103" s="78" t="str">
        <f t="shared" si="5"/>
        <v>No</v>
      </c>
      <c r="G103" s="79">
        <f>IFERROR(VLOOKUP($B103,Table5[#All],4,FALSE),"0")</f>
        <v>37</v>
      </c>
      <c r="H103" s="79">
        <f>IFERROR(VLOOKUP($B103,Table7[#All],3,FALSE),"0")</f>
        <v>10</v>
      </c>
      <c r="I103" s="66" t="b">
        <f>COUNTIF('Events impacting SvD volume'!$A$2:$A$21,$B103)&gt;0</f>
        <v>0</v>
      </c>
      <c r="J103" s="80" t="s">
        <v>1634</v>
      </c>
      <c r="K103" s="74">
        <f t="shared" si="2"/>
        <v>37</v>
      </c>
      <c r="M103" s="107" t="str">
        <f>IF(I103=FALSE,"",IFERROR(INDEX('Events impacting SvD volume'!$D$2:$D$21,MATCH(B103,'Events impacting SvD volume'!$A$2:$A$21,0)),""))</f>
        <v/>
      </c>
      <c r="N103" s="99" t="str">
        <f t="shared" si="3"/>
        <v/>
      </c>
    </row>
    <row r="104" spans="2:14" hidden="1" x14ac:dyDescent="0.25">
      <c r="B104" s="37">
        <v>43970</v>
      </c>
      <c r="C104" s="37" t="str">
        <f t="shared" si="0"/>
        <v>2020</v>
      </c>
      <c r="D104" s="37" t="str">
        <f t="shared" si="1"/>
        <v>May</v>
      </c>
      <c r="E104" s="77" t="str">
        <f t="shared" si="4"/>
        <v>Tuesday</v>
      </c>
      <c r="F104" s="78" t="str">
        <f t="shared" si="5"/>
        <v>No</v>
      </c>
      <c r="G104" s="79">
        <f>IFERROR(VLOOKUP($B104,Table5[#All],4,FALSE),"0")</f>
        <v>32</v>
      </c>
      <c r="H104" s="79">
        <f>IFERROR(VLOOKUP($B104,Table7[#All],3,FALSE),"0")</f>
        <v>10</v>
      </c>
      <c r="I104" s="66" t="b">
        <f>COUNTIF('Events impacting SvD volume'!$A$2:$A$21,$B104)&gt;0</f>
        <v>0</v>
      </c>
      <c r="J104" s="80" t="s">
        <v>1634</v>
      </c>
      <c r="K104" s="74">
        <f t="shared" si="2"/>
        <v>32</v>
      </c>
      <c r="M104" s="107" t="str">
        <f>IF(I104=FALSE,"",IFERROR(INDEX('Events impacting SvD volume'!$D$2:$D$21,MATCH(B104,'Events impacting SvD volume'!$A$2:$A$21,0)),""))</f>
        <v/>
      </c>
      <c r="N104" s="99" t="str">
        <f t="shared" si="3"/>
        <v/>
      </c>
    </row>
    <row r="105" spans="2:14" hidden="1" x14ac:dyDescent="0.25">
      <c r="B105" s="37">
        <v>43971</v>
      </c>
      <c r="C105" s="37" t="str">
        <f t="shared" si="0"/>
        <v>2020</v>
      </c>
      <c r="D105" s="37" t="str">
        <f t="shared" si="1"/>
        <v>May</v>
      </c>
      <c r="E105" s="77" t="str">
        <f t="shared" si="4"/>
        <v>Wednesday</v>
      </c>
      <c r="F105" s="78" t="str">
        <f t="shared" si="5"/>
        <v>No</v>
      </c>
      <c r="G105" s="79">
        <f>IFERROR(VLOOKUP($B105,Table5[#All],4,FALSE),"0")</f>
        <v>41</v>
      </c>
      <c r="H105" s="79">
        <f>IFERROR(VLOOKUP($B105,Table7[#All],3,FALSE),"0")</f>
        <v>10</v>
      </c>
      <c r="I105" s="66" t="b">
        <f>COUNTIF('Events impacting SvD volume'!$A$2:$A$21,$B105)&gt;0</f>
        <v>0</v>
      </c>
      <c r="J105" s="80" t="s">
        <v>1634</v>
      </c>
      <c r="K105" s="74">
        <f t="shared" si="2"/>
        <v>41</v>
      </c>
      <c r="M105" s="107" t="str">
        <f>IF(I105=FALSE,"",IFERROR(INDEX('Events impacting SvD volume'!$D$2:$D$21,MATCH(B105,'Events impacting SvD volume'!$A$2:$A$21,0)),""))</f>
        <v/>
      </c>
      <c r="N105" s="99" t="str">
        <f t="shared" si="3"/>
        <v/>
      </c>
    </row>
    <row r="106" spans="2:14" hidden="1" x14ac:dyDescent="0.25">
      <c r="B106" s="37">
        <v>43972</v>
      </c>
      <c r="C106" s="37" t="str">
        <f t="shared" si="0"/>
        <v>2020</v>
      </c>
      <c r="D106" s="37" t="str">
        <f t="shared" si="1"/>
        <v>May</v>
      </c>
      <c r="E106" s="77" t="str">
        <f t="shared" si="4"/>
        <v>Thursday</v>
      </c>
      <c r="F106" s="78" t="str">
        <f t="shared" si="5"/>
        <v>No</v>
      </c>
      <c r="G106" s="79">
        <f>IFERROR(VLOOKUP($B106,Table5[#All],4,FALSE),"0")</f>
        <v>56</v>
      </c>
      <c r="H106" s="79">
        <f>IFERROR(VLOOKUP($B106,Table7[#All],3,FALSE),"0")</f>
        <v>10</v>
      </c>
      <c r="I106" s="66" t="b">
        <f>COUNTIF('Events impacting SvD volume'!$A$2:$A$21,$B106)&gt;0</f>
        <v>0</v>
      </c>
      <c r="J106" s="80" t="s">
        <v>1634</v>
      </c>
      <c r="K106" s="74">
        <f t="shared" si="2"/>
        <v>56</v>
      </c>
      <c r="M106" s="107" t="str">
        <f>IF(I106=FALSE,"",IFERROR(INDEX('Events impacting SvD volume'!$D$2:$D$21,MATCH(B106,'Events impacting SvD volume'!$A$2:$A$21,0)),""))</f>
        <v/>
      </c>
      <c r="N106" s="99" t="str">
        <f t="shared" si="3"/>
        <v/>
      </c>
    </row>
    <row r="107" spans="2:14" hidden="1" x14ac:dyDescent="0.25">
      <c r="B107" s="37">
        <v>43973</v>
      </c>
      <c r="C107" s="37" t="str">
        <f t="shared" si="0"/>
        <v>2020</v>
      </c>
      <c r="D107" s="37" t="str">
        <f t="shared" si="1"/>
        <v>May</v>
      </c>
      <c r="E107" s="77" t="str">
        <f t="shared" si="4"/>
        <v>Friday</v>
      </c>
      <c r="F107" s="78" t="str">
        <f t="shared" si="5"/>
        <v>No</v>
      </c>
      <c r="G107" s="79">
        <f>IFERROR(VLOOKUP($B107,Table5[#All],4,FALSE),"0")</f>
        <v>74</v>
      </c>
      <c r="H107" s="79">
        <f>IFERROR(VLOOKUP($B107,Table7[#All],3,FALSE),"0")</f>
        <v>10</v>
      </c>
      <c r="I107" s="66" t="b">
        <f>COUNTIF('Events impacting SvD volume'!$A$2:$A$21,$B107)&gt;0</f>
        <v>0</v>
      </c>
      <c r="J107" s="80" t="s">
        <v>1634</v>
      </c>
      <c r="K107" s="74">
        <f t="shared" si="2"/>
        <v>74</v>
      </c>
      <c r="M107" s="107" t="str">
        <f>IF(I107=FALSE,"",IFERROR(INDEX('Events impacting SvD volume'!$D$2:$D$21,MATCH(B107,'Events impacting SvD volume'!$A$2:$A$21,0)),""))</f>
        <v/>
      </c>
      <c r="N107" s="99" t="str">
        <f t="shared" si="3"/>
        <v/>
      </c>
    </row>
    <row r="108" spans="2:14" hidden="1" x14ac:dyDescent="0.25">
      <c r="B108" s="37">
        <v>43974</v>
      </c>
      <c r="C108" s="37" t="str">
        <f t="shared" si="0"/>
        <v>2020</v>
      </c>
      <c r="D108" s="37" t="str">
        <f t="shared" si="1"/>
        <v>May</v>
      </c>
      <c r="E108" s="77" t="str">
        <f t="shared" si="4"/>
        <v>Saturday</v>
      </c>
      <c r="F108" s="78" t="str">
        <f t="shared" si="5"/>
        <v>Yes</v>
      </c>
      <c r="G108" s="79">
        <f>IFERROR(VLOOKUP($B108,Table5[#All],4,FALSE),"0")</f>
        <v>68</v>
      </c>
      <c r="H108" s="79">
        <f>IFERROR(VLOOKUP($B108,Table7[#All],3,FALSE),"0")</f>
        <v>10</v>
      </c>
      <c r="I108" s="66" t="b">
        <f>COUNTIF('Events impacting SvD volume'!$A$2:$A$21,$B108)&gt;0</f>
        <v>0</v>
      </c>
      <c r="J108" s="80" t="s">
        <v>1634</v>
      </c>
      <c r="K108" s="74">
        <f t="shared" si="2"/>
        <v>68</v>
      </c>
      <c r="M108" s="107" t="str">
        <f>IF(I108=FALSE,"",IFERROR(INDEX('Events impacting SvD volume'!$D$2:$D$21,MATCH(B108,'Events impacting SvD volume'!$A$2:$A$21,0)),""))</f>
        <v/>
      </c>
      <c r="N108" s="99" t="str">
        <f t="shared" si="3"/>
        <v/>
      </c>
    </row>
    <row r="109" spans="2:14" hidden="1" x14ac:dyDescent="0.25">
      <c r="B109" s="37">
        <v>43975</v>
      </c>
      <c r="C109" s="37" t="str">
        <f t="shared" si="0"/>
        <v>2020</v>
      </c>
      <c r="D109" s="37" t="str">
        <f t="shared" si="1"/>
        <v>May</v>
      </c>
      <c r="E109" s="77" t="str">
        <f t="shared" si="4"/>
        <v>Sunday</v>
      </c>
      <c r="F109" s="78" t="str">
        <f t="shared" si="5"/>
        <v>Yes</v>
      </c>
      <c r="G109" s="79">
        <f>IFERROR(VLOOKUP($B109,Table5[#All],4,FALSE),"0")</f>
        <v>49</v>
      </c>
      <c r="H109" s="79">
        <f>IFERROR(VLOOKUP($B109,Table7[#All],3,FALSE),"0")</f>
        <v>10</v>
      </c>
      <c r="I109" s="66" t="b">
        <f>COUNTIF('Events impacting SvD volume'!$A$2:$A$21,$B109)&gt;0</f>
        <v>0</v>
      </c>
      <c r="J109" s="80" t="s">
        <v>1634</v>
      </c>
      <c r="K109" s="74">
        <f t="shared" si="2"/>
        <v>49</v>
      </c>
      <c r="M109" s="107" t="str">
        <f>IF(I109=FALSE,"",IFERROR(INDEX('Events impacting SvD volume'!$D$2:$D$21,MATCH(B109,'Events impacting SvD volume'!$A$2:$A$21,0)),""))</f>
        <v/>
      </c>
      <c r="N109" s="99" t="str">
        <f t="shared" si="3"/>
        <v/>
      </c>
    </row>
    <row r="110" spans="2:14" hidden="1" x14ac:dyDescent="0.25">
      <c r="B110" s="37">
        <v>43976</v>
      </c>
      <c r="C110" s="37" t="str">
        <f t="shared" si="0"/>
        <v>2020</v>
      </c>
      <c r="D110" s="37" t="str">
        <f t="shared" si="1"/>
        <v>May</v>
      </c>
      <c r="E110" s="77" t="str">
        <f t="shared" si="4"/>
        <v>Monday</v>
      </c>
      <c r="F110" s="78" t="str">
        <f t="shared" si="5"/>
        <v>No</v>
      </c>
      <c r="G110" s="79">
        <f>IFERROR(VLOOKUP($B110,Table5[#All],4,FALSE),"0")</f>
        <v>24</v>
      </c>
      <c r="H110" s="79">
        <f>IFERROR(VLOOKUP($B110,Table7[#All],3,FALSE),"0")</f>
        <v>10</v>
      </c>
      <c r="I110" s="66" t="b">
        <f>COUNTIF('Events impacting SvD volume'!$A$2:$A$21,$B110)&gt;0</f>
        <v>0</v>
      </c>
      <c r="J110" s="80" t="s">
        <v>1634</v>
      </c>
      <c r="K110" s="74">
        <f t="shared" si="2"/>
        <v>24</v>
      </c>
      <c r="M110" s="107" t="str">
        <f>IF(I110=FALSE,"",IFERROR(INDEX('Events impacting SvD volume'!$D$2:$D$21,MATCH(B110,'Events impacting SvD volume'!$A$2:$A$21,0)),""))</f>
        <v/>
      </c>
      <c r="N110" s="99" t="str">
        <f t="shared" ref="N110:N173" si="6">IF(J110="","",G110)</f>
        <v/>
      </c>
    </row>
    <row r="111" spans="2:14" hidden="1" x14ac:dyDescent="0.25">
      <c r="B111" s="37">
        <v>43977</v>
      </c>
      <c r="C111" s="37" t="str">
        <f t="shared" ref="C111:C174" si="7">TEXT(B111,"YYYY")</f>
        <v>2020</v>
      </c>
      <c r="D111" s="37" t="str">
        <f t="shared" ref="D111:D174" si="8">TEXT(B111,"MMMM")</f>
        <v>May</v>
      </c>
      <c r="E111" s="77" t="str">
        <f t="shared" si="4"/>
        <v>Tuesday</v>
      </c>
      <c r="F111" s="78" t="str">
        <f t="shared" si="5"/>
        <v>No</v>
      </c>
      <c r="G111" s="79">
        <f>IFERROR(VLOOKUP($B111,Table5[#All],4,FALSE),"0")</f>
        <v>54</v>
      </c>
      <c r="H111" s="79">
        <f>IFERROR(VLOOKUP($B111,Table7[#All],3,FALSE),"0")</f>
        <v>10</v>
      </c>
      <c r="I111" s="66" t="b">
        <f>COUNTIF('Events impacting SvD volume'!$A$2:$A$21,$B111)&gt;0</f>
        <v>0</v>
      </c>
      <c r="J111" s="80" t="s">
        <v>1634</v>
      </c>
      <c r="K111" s="74">
        <f t="shared" ref="K111:K174" si="9">G111</f>
        <v>54</v>
      </c>
      <c r="M111" s="107" t="str">
        <f>IF(I111=FALSE,"",IFERROR(INDEX('Events impacting SvD volume'!$D$2:$D$21,MATCH(B111,'Events impacting SvD volume'!$A$2:$A$21,0)),""))</f>
        <v/>
      </c>
      <c r="N111" s="99" t="str">
        <f t="shared" si="6"/>
        <v/>
      </c>
    </row>
    <row r="112" spans="2:14" hidden="1" x14ac:dyDescent="0.25">
      <c r="B112" s="37">
        <v>43978</v>
      </c>
      <c r="C112" s="37" t="str">
        <f t="shared" si="7"/>
        <v>2020</v>
      </c>
      <c r="D112" s="37" t="str">
        <f t="shared" si="8"/>
        <v>May</v>
      </c>
      <c r="E112" s="77" t="str">
        <f t="shared" ref="E112:E175" si="10">TEXT(B112,"DDDD")</f>
        <v>Wednesday</v>
      </c>
      <c r="F112" s="78" t="str">
        <f t="shared" ref="F112:F175" si="11">IFERROR(IF(OR(
E112="Saturday",
E112="Sunday"),"Yes","No"),"")</f>
        <v>No</v>
      </c>
      <c r="G112" s="79">
        <f>IFERROR(VLOOKUP($B112,Table5[#All],4,FALSE),"0")</f>
        <v>4</v>
      </c>
      <c r="H112" s="79">
        <f>IFERROR(VLOOKUP($B112,Table7[#All],3,FALSE),"0")</f>
        <v>10</v>
      </c>
      <c r="I112" s="66" t="b">
        <f>COUNTIF('Events impacting SvD volume'!$A$2:$A$21,$B112)&gt;0</f>
        <v>0</v>
      </c>
      <c r="J112" s="80" t="s">
        <v>1634</v>
      </c>
      <c r="K112" s="74">
        <f t="shared" si="9"/>
        <v>4</v>
      </c>
      <c r="M112" s="107" t="str">
        <f>IF(I112=FALSE,"",IFERROR(INDEX('Events impacting SvD volume'!$D$2:$D$21,MATCH(B112,'Events impacting SvD volume'!$A$2:$A$21,0)),""))</f>
        <v/>
      </c>
      <c r="N112" s="99" t="str">
        <f t="shared" si="6"/>
        <v/>
      </c>
    </row>
    <row r="113" spans="2:14" hidden="1" x14ac:dyDescent="0.25">
      <c r="B113" s="37">
        <v>43979</v>
      </c>
      <c r="C113" s="37" t="str">
        <f t="shared" si="7"/>
        <v>2020</v>
      </c>
      <c r="D113" s="37" t="str">
        <f t="shared" si="8"/>
        <v>May</v>
      </c>
      <c r="E113" s="77" t="str">
        <f t="shared" si="10"/>
        <v>Thursday</v>
      </c>
      <c r="F113" s="78" t="str">
        <f t="shared" si="11"/>
        <v>No</v>
      </c>
      <c r="G113" s="79">
        <f>IFERROR(VLOOKUP($B113,Table5[#All],4,FALSE),"0")</f>
        <v>4</v>
      </c>
      <c r="H113" s="79">
        <f>IFERROR(VLOOKUP($B113,Table7[#All],3,FALSE),"0")</f>
        <v>10</v>
      </c>
      <c r="I113" s="66" t="b">
        <f>COUNTIF('Events impacting SvD volume'!$A$2:$A$21,$B113)&gt;0</f>
        <v>0</v>
      </c>
      <c r="J113" s="80" t="s">
        <v>1634</v>
      </c>
      <c r="K113" s="74">
        <f t="shared" si="9"/>
        <v>4</v>
      </c>
      <c r="M113" s="107" t="str">
        <f>IF(I113=FALSE,"",IFERROR(INDEX('Events impacting SvD volume'!$D$2:$D$21,MATCH(B113,'Events impacting SvD volume'!$A$2:$A$21,0)),""))</f>
        <v/>
      </c>
      <c r="N113" s="99" t="str">
        <f t="shared" si="6"/>
        <v/>
      </c>
    </row>
    <row r="114" spans="2:14" hidden="1" x14ac:dyDescent="0.25">
      <c r="B114" s="37">
        <v>43980</v>
      </c>
      <c r="C114" s="37" t="str">
        <f t="shared" si="7"/>
        <v>2020</v>
      </c>
      <c r="D114" s="37" t="str">
        <f t="shared" si="8"/>
        <v>May</v>
      </c>
      <c r="E114" s="77" t="str">
        <f t="shared" si="10"/>
        <v>Friday</v>
      </c>
      <c r="F114" s="78" t="str">
        <f t="shared" si="11"/>
        <v>No</v>
      </c>
      <c r="G114" s="79">
        <f>IFERROR(VLOOKUP($B114,Table5[#All],4,FALSE),"0")</f>
        <v>67</v>
      </c>
      <c r="H114" s="79">
        <f>IFERROR(VLOOKUP($B114,Table7[#All],3,FALSE),"0")</f>
        <v>10</v>
      </c>
      <c r="I114" s="66" t="b">
        <f>COUNTIF('Events impacting SvD volume'!$A$2:$A$21,$B114)&gt;0</f>
        <v>0</v>
      </c>
      <c r="J114" s="80" t="s">
        <v>1634</v>
      </c>
      <c r="K114" s="74">
        <f t="shared" si="9"/>
        <v>67</v>
      </c>
      <c r="M114" s="107" t="str">
        <f>IF(I114=FALSE,"",IFERROR(INDEX('Events impacting SvD volume'!$D$2:$D$21,MATCH(B114,'Events impacting SvD volume'!$A$2:$A$21,0)),""))</f>
        <v/>
      </c>
      <c r="N114" s="99" t="str">
        <f t="shared" si="6"/>
        <v/>
      </c>
    </row>
    <row r="115" spans="2:14" hidden="1" x14ac:dyDescent="0.25">
      <c r="B115" s="37">
        <v>43981</v>
      </c>
      <c r="C115" s="37" t="str">
        <f t="shared" si="7"/>
        <v>2020</v>
      </c>
      <c r="D115" s="37" t="str">
        <f t="shared" si="8"/>
        <v>May</v>
      </c>
      <c r="E115" s="77" t="str">
        <f t="shared" si="10"/>
        <v>Saturday</v>
      </c>
      <c r="F115" s="78" t="str">
        <f t="shared" si="11"/>
        <v>Yes</v>
      </c>
      <c r="G115" s="79">
        <f>IFERROR(VLOOKUP($B115,Table5[#All],4,FALSE),"0")</f>
        <v>12</v>
      </c>
      <c r="H115" s="79">
        <f>IFERROR(VLOOKUP($B115,Table7[#All],3,FALSE),"0")</f>
        <v>10</v>
      </c>
      <c r="I115" s="66" t="b">
        <f>COUNTIF('Events impacting SvD volume'!$A$2:$A$21,$B115)&gt;0</f>
        <v>0</v>
      </c>
      <c r="J115" s="80" t="s">
        <v>1634</v>
      </c>
      <c r="K115" s="74">
        <f t="shared" si="9"/>
        <v>12</v>
      </c>
      <c r="M115" s="107" t="str">
        <f>IF(I115=FALSE,"",IFERROR(INDEX('Events impacting SvD volume'!$D$2:$D$21,MATCH(B115,'Events impacting SvD volume'!$A$2:$A$21,0)),""))</f>
        <v/>
      </c>
      <c r="N115" s="99" t="str">
        <f t="shared" si="6"/>
        <v/>
      </c>
    </row>
    <row r="116" spans="2:14" hidden="1" x14ac:dyDescent="0.25">
      <c r="B116" s="37">
        <v>43982</v>
      </c>
      <c r="C116" s="37" t="str">
        <f t="shared" si="7"/>
        <v>2020</v>
      </c>
      <c r="D116" s="37" t="str">
        <f t="shared" si="8"/>
        <v>May</v>
      </c>
      <c r="E116" s="77" t="str">
        <f t="shared" si="10"/>
        <v>Sunday</v>
      </c>
      <c r="F116" s="78" t="str">
        <f t="shared" si="11"/>
        <v>Yes</v>
      </c>
      <c r="G116" s="79">
        <f>IFERROR(VLOOKUP($B116,Table5[#All],4,FALSE),"0")</f>
        <v>33</v>
      </c>
      <c r="H116" s="79">
        <f>IFERROR(VLOOKUP($B116,Table7[#All],3,FALSE),"0")</f>
        <v>10</v>
      </c>
      <c r="I116" s="66" t="b">
        <f>COUNTIF('Events impacting SvD volume'!$A$2:$A$21,$B116)&gt;0</f>
        <v>0</v>
      </c>
      <c r="J116" s="80" t="s">
        <v>1634</v>
      </c>
      <c r="K116" s="74">
        <f t="shared" si="9"/>
        <v>33</v>
      </c>
      <c r="M116" s="107" t="str">
        <f>IF(I116=FALSE,"",IFERROR(INDEX('Events impacting SvD volume'!$D$2:$D$21,MATCH(B116,'Events impacting SvD volume'!$A$2:$A$21,0)),""))</f>
        <v/>
      </c>
      <c r="N116" s="99" t="str">
        <f t="shared" si="6"/>
        <v/>
      </c>
    </row>
    <row r="117" spans="2:14" hidden="1" x14ac:dyDescent="0.25">
      <c r="B117" s="37">
        <v>43983</v>
      </c>
      <c r="C117" s="37" t="str">
        <f t="shared" si="7"/>
        <v>2020</v>
      </c>
      <c r="D117" s="37" t="str">
        <f t="shared" si="8"/>
        <v>June</v>
      </c>
      <c r="E117" s="77" t="str">
        <f t="shared" si="10"/>
        <v>Monday</v>
      </c>
      <c r="F117" s="78" t="str">
        <f t="shared" si="11"/>
        <v>No</v>
      </c>
      <c r="G117" s="79">
        <f>IFERROR(VLOOKUP($B117,Table5[#All],4,FALSE),"0")</f>
        <v>24</v>
      </c>
      <c r="H117" s="79">
        <f>IFERROR(VLOOKUP($B117,Table7[#All],3,FALSE),"0")</f>
        <v>10</v>
      </c>
      <c r="I117" s="66" t="b">
        <f>COUNTIF('Events impacting SvD volume'!$A$2:$A$21,$B117)&gt;0</f>
        <v>0</v>
      </c>
      <c r="J117" s="80" t="s">
        <v>1634</v>
      </c>
      <c r="K117" s="74">
        <f t="shared" si="9"/>
        <v>24</v>
      </c>
      <c r="M117" s="107" t="str">
        <f>IF(I117=FALSE,"",IFERROR(INDEX('Events impacting SvD volume'!$D$2:$D$21,MATCH(B117,'Events impacting SvD volume'!$A$2:$A$21,0)),""))</f>
        <v/>
      </c>
      <c r="N117" s="99" t="str">
        <f t="shared" si="6"/>
        <v/>
      </c>
    </row>
    <row r="118" spans="2:14" hidden="1" x14ac:dyDescent="0.25">
      <c r="B118" s="37">
        <v>43984</v>
      </c>
      <c r="C118" s="37" t="str">
        <f t="shared" si="7"/>
        <v>2020</v>
      </c>
      <c r="D118" s="37" t="str">
        <f t="shared" si="8"/>
        <v>June</v>
      </c>
      <c r="E118" s="77" t="str">
        <f t="shared" si="10"/>
        <v>Tuesday</v>
      </c>
      <c r="F118" s="78" t="str">
        <f t="shared" si="11"/>
        <v>No</v>
      </c>
      <c r="G118" s="79">
        <f>IFERROR(VLOOKUP($B118,Table5[#All],4,FALSE),"0")</f>
        <v>9</v>
      </c>
      <c r="H118" s="79">
        <f>IFERROR(VLOOKUP($B118,Table7[#All],3,FALSE),"0")</f>
        <v>10</v>
      </c>
      <c r="I118" s="66" t="b">
        <f>COUNTIF('Events impacting SvD volume'!$A$2:$A$21,$B118)&gt;0</f>
        <v>0</v>
      </c>
      <c r="J118" s="80" t="s">
        <v>1634</v>
      </c>
      <c r="K118" s="74">
        <f t="shared" si="9"/>
        <v>9</v>
      </c>
      <c r="M118" s="107" t="str">
        <f>IF(I118=FALSE,"",IFERROR(INDEX('Events impacting SvD volume'!$D$2:$D$21,MATCH(B118,'Events impacting SvD volume'!$A$2:$A$21,0)),""))</f>
        <v/>
      </c>
      <c r="N118" s="99" t="str">
        <f t="shared" si="6"/>
        <v/>
      </c>
    </row>
    <row r="119" spans="2:14" ht="90" hidden="1" x14ac:dyDescent="0.25">
      <c r="B119" s="37">
        <v>43985</v>
      </c>
      <c r="C119" s="37" t="str">
        <f t="shared" si="7"/>
        <v>2020</v>
      </c>
      <c r="D119" s="37" t="str">
        <f t="shared" si="8"/>
        <v>June</v>
      </c>
      <c r="E119" s="77" t="str">
        <f t="shared" si="10"/>
        <v>Wednesday</v>
      </c>
      <c r="F119" s="78" t="str">
        <f t="shared" si="11"/>
        <v>No</v>
      </c>
      <c r="G119" s="79">
        <f>IFERROR(VLOOKUP($B119,Table5[#All],4,FALSE),"0")</f>
        <v>14</v>
      </c>
      <c r="H119" s="79">
        <f>IFERROR(VLOOKUP($B119,Table7[#All],3,FALSE),"0")</f>
        <v>10</v>
      </c>
      <c r="I119" s="66" t="b">
        <f>COUNTIF('Events impacting SvD volume'!$A$2:$A$21,$B119)&gt;0</f>
        <v>1</v>
      </c>
      <c r="J119" s="80" t="s">
        <v>9584</v>
      </c>
      <c r="K119" s="74">
        <f t="shared" si="9"/>
        <v>14</v>
      </c>
      <c r="M119" s="107" t="str">
        <f>IF(I119=FALSE,"",IFERROR(INDEX('Events impacting SvD volume'!$D$2:$D$21,MATCH(B119,'Events impacting SvD volume'!$A$2:$A$21,0)),""))</f>
        <v>06/03/20
sem fusce consequat nulla nisl nunc nisl duis bibendum felis sed interdum venenatis turpis enim blandit mi in porttitor</v>
      </c>
      <c r="N119" s="99">
        <f t="shared" si="6"/>
        <v>14</v>
      </c>
    </row>
    <row r="120" spans="2:14" hidden="1" x14ac:dyDescent="0.25">
      <c r="B120" s="37">
        <v>43986</v>
      </c>
      <c r="C120" s="37" t="str">
        <f t="shared" si="7"/>
        <v>2020</v>
      </c>
      <c r="D120" s="37" t="str">
        <f t="shared" si="8"/>
        <v>June</v>
      </c>
      <c r="E120" s="77" t="str">
        <f t="shared" si="10"/>
        <v>Thursday</v>
      </c>
      <c r="F120" s="78" t="str">
        <f t="shared" si="11"/>
        <v>No</v>
      </c>
      <c r="G120" s="79">
        <f>IFERROR(VLOOKUP($B120,Table5[#All],4,FALSE),"0")</f>
        <v>40</v>
      </c>
      <c r="H120" s="79">
        <f>IFERROR(VLOOKUP($B120,Table7[#All],3,FALSE),"0")</f>
        <v>10</v>
      </c>
      <c r="I120" s="66" t="b">
        <f>COUNTIF('Events impacting SvD volume'!$A$2:$A$21,$B120)&gt;0</f>
        <v>0</v>
      </c>
      <c r="J120" s="80" t="s">
        <v>1634</v>
      </c>
      <c r="K120" s="74">
        <f t="shared" si="9"/>
        <v>40</v>
      </c>
      <c r="M120" s="107" t="str">
        <f>IF(I120=FALSE,"",IFERROR(INDEX('Events impacting SvD volume'!$D$2:$D$21,MATCH(B120,'Events impacting SvD volume'!$A$2:$A$21,0)),""))</f>
        <v/>
      </c>
      <c r="N120" s="99" t="str">
        <f t="shared" si="6"/>
        <v/>
      </c>
    </row>
    <row r="121" spans="2:14" hidden="1" x14ac:dyDescent="0.25">
      <c r="B121" s="37">
        <v>43987</v>
      </c>
      <c r="C121" s="37" t="str">
        <f t="shared" si="7"/>
        <v>2020</v>
      </c>
      <c r="D121" s="37" t="str">
        <f t="shared" si="8"/>
        <v>June</v>
      </c>
      <c r="E121" s="77" t="str">
        <f t="shared" si="10"/>
        <v>Friday</v>
      </c>
      <c r="F121" s="78" t="str">
        <f t="shared" si="11"/>
        <v>No</v>
      </c>
      <c r="G121" s="79">
        <f>IFERROR(VLOOKUP($B121,Table5[#All],4,FALSE),"0")</f>
        <v>12</v>
      </c>
      <c r="H121" s="79">
        <f>IFERROR(VLOOKUP($B121,Table7[#All],3,FALSE),"0")</f>
        <v>10</v>
      </c>
      <c r="I121" s="66" t="b">
        <f>COUNTIF('Events impacting SvD volume'!$A$2:$A$21,$B121)&gt;0</f>
        <v>0</v>
      </c>
      <c r="J121" s="80" t="s">
        <v>1634</v>
      </c>
      <c r="K121" s="74">
        <f t="shared" si="9"/>
        <v>12</v>
      </c>
      <c r="M121" s="107" t="str">
        <f>IF(I121=FALSE,"",IFERROR(INDEX('Events impacting SvD volume'!$D$2:$D$21,MATCH(B121,'Events impacting SvD volume'!$A$2:$A$21,0)),""))</f>
        <v/>
      </c>
      <c r="N121" s="99" t="str">
        <f t="shared" si="6"/>
        <v/>
      </c>
    </row>
    <row r="122" spans="2:14" hidden="1" x14ac:dyDescent="0.25">
      <c r="B122" s="37">
        <v>43988</v>
      </c>
      <c r="C122" s="37" t="str">
        <f t="shared" si="7"/>
        <v>2020</v>
      </c>
      <c r="D122" s="37" t="str">
        <f t="shared" si="8"/>
        <v>June</v>
      </c>
      <c r="E122" s="77" t="str">
        <f t="shared" si="10"/>
        <v>Saturday</v>
      </c>
      <c r="F122" s="78" t="str">
        <f t="shared" si="11"/>
        <v>Yes</v>
      </c>
      <c r="G122" s="79">
        <f>IFERROR(VLOOKUP($B122,Table5[#All],4,FALSE),"0")</f>
        <v>5</v>
      </c>
      <c r="H122" s="79">
        <f>IFERROR(VLOOKUP($B122,Table7[#All],3,FALSE),"0")</f>
        <v>10</v>
      </c>
      <c r="I122" s="66" t="b">
        <f>COUNTIF('Events impacting SvD volume'!$A$2:$A$21,$B122)&gt;0</f>
        <v>0</v>
      </c>
      <c r="J122" s="80" t="s">
        <v>1634</v>
      </c>
      <c r="K122" s="74">
        <f t="shared" si="9"/>
        <v>5</v>
      </c>
      <c r="M122" s="107" t="str">
        <f>IF(I122=FALSE,"",IFERROR(INDEX('Events impacting SvD volume'!$D$2:$D$21,MATCH(B122,'Events impacting SvD volume'!$A$2:$A$21,0)),""))</f>
        <v/>
      </c>
      <c r="N122" s="99" t="str">
        <f t="shared" si="6"/>
        <v/>
      </c>
    </row>
    <row r="123" spans="2:14" hidden="1" x14ac:dyDescent="0.25">
      <c r="B123" s="37">
        <v>43989</v>
      </c>
      <c r="C123" s="37" t="str">
        <f t="shared" si="7"/>
        <v>2020</v>
      </c>
      <c r="D123" s="37" t="str">
        <f t="shared" si="8"/>
        <v>June</v>
      </c>
      <c r="E123" s="77" t="str">
        <f t="shared" si="10"/>
        <v>Sunday</v>
      </c>
      <c r="F123" s="78" t="str">
        <f t="shared" si="11"/>
        <v>Yes</v>
      </c>
      <c r="G123" s="79">
        <f>IFERROR(VLOOKUP($B123,Table5[#All],4,FALSE),"0")</f>
        <v>52</v>
      </c>
      <c r="H123" s="79">
        <f>IFERROR(VLOOKUP($B123,Table7[#All],3,FALSE),"0")</f>
        <v>10</v>
      </c>
      <c r="I123" s="66" t="b">
        <f>COUNTIF('Events impacting SvD volume'!$A$2:$A$21,$B123)&gt;0</f>
        <v>0</v>
      </c>
      <c r="J123" s="80" t="s">
        <v>1634</v>
      </c>
      <c r="K123" s="74">
        <f t="shared" si="9"/>
        <v>52</v>
      </c>
      <c r="M123" s="107" t="str">
        <f>IF(I123=FALSE,"",IFERROR(INDEX('Events impacting SvD volume'!$D$2:$D$21,MATCH(B123,'Events impacting SvD volume'!$A$2:$A$21,0)),""))</f>
        <v/>
      </c>
      <c r="N123" s="99" t="str">
        <f t="shared" si="6"/>
        <v/>
      </c>
    </row>
    <row r="124" spans="2:14" hidden="1" x14ac:dyDescent="0.25">
      <c r="B124" s="37">
        <v>43990</v>
      </c>
      <c r="C124" s="37" t="str">
        <f t="shared" si="7"/>
        <v>2020</v>
      </c>
      <c r="D124" s="37" t="str">
        <f t="shared" si="8"/>
        <v>June</v>
      </c>
      <c r="E124" s="77" t="str">
        <f t="shared" si="10"/>
        <v>Monday</v>
      </c>
      <c r="F124" s="78" t="str">
        <f t="shared" si="11"/>
        <v>No</v>
      </c>
      <c r="G124" s="79">
        <f>IFERROR(VLOOKUP($B124,Table5[#All],4,FALSE),"0")</f>
        <v>27</v>
      </c>
      <c r="H124" s="79">
        <f>IFERROR(VLOOKUP($B124,Table7[#All],3,FALSE),"0")</f>
        <v>10</v>
      </c>
      <c r="I124" s="66" t="b">
        <f>COUNTIF('Events impacting SvD volume'!$A$2:$A$21,$B124)&gt;0</f>
        <v>0</v>
      </c>
      <c r="J124" s="80" t="s">
        <v>1634</v>
      </c>
      <c r="K124" s="74">
        <f t="shared" si="9"/>
        <v>27</v>
      </c>
      <c r="M124" s="107" t="str">
        <f>IF(I124=FALSE,"",IFERROR(INDEX('Events impacting SvD volume'!$D$2:$D$21,MATCH(B124,'Events impacting SvD volume'!$A$2:$A$21,0)),""))</f>
        <v/>
      </c>
      <c r="N124" s="99" t="str">
        <f t="shared" si="6"/>
        <v/>
      </c>
    </row>
    <row r="125" spans="2:14" hidden="1" x14ac:dyDescent="0.25">
      <c r="B125" s="37">
        <v>43991</v>
      </c>
      <c r="C125" s="37" t="str">
        <f t="shared" si="7"/>
        <v>2020</v>
      </c>
      <c r="D125" s="37" t="str">
        <f t="shared" si="8"/>
        <v>June</v>
      </c>
      <c r="E125" s="77" t="str">
        <f t="shared" si="10"/>
        <v>Tuesday</v>
      </c>
      <c r="F125" s="78" t="str">
        <f t="shared" si="11"/>
        <v>No</v>
      </c>
      <c r="G125" s="79">
        <f>IFERROR(VLOOKUP($B125,Table5[#All],4,FALSE),"0")</f>
        <v>56</v>
      </c>
      <c r="H125" s="79">
        <f>IFERROR(VLOOKUP($B125,Table7[#All],3,FALSE),"0")</f>
        <v>10</v>
      </c>
      <c r="I125" s="66" t="b">
        <f>COUNTIF('Events impacting SvD volume'!$A$2:$A$21,$B125)&gt;0</f>
        <v>0</v>
      </c>
      <c r="J125" s="80" t="s">
        <v>1634</v>
      </c>
      <c r="K125" s="74">
        <f t="shared" si="9"/>
        <v>56</v>
      </c>
      <c r="M125" s="107" t="str">
        <f>IF(I125=FALSE,"",IFERROR(INDEX('Events impacting SvD volume'!$D$2:$D$21,MATCH(B125,'Events impacting SvD volume'!$A$2:$A$21,0)),""))</f>
        <v/>
      </c>
      <c r="N125" s="99" t="str">
        <f t="shared" si="6"/>
        <v/>
      </c>
    </row>
    <row r="126" spans="2:14" hidden="1" x14ac:dyDescent="0.25">
      <c r="B126" s="37">
        <v>43992</v>
      </c>
      <c r="C126" s="37" t="str">
        <f t="shared" si="7"/>
        <v>2020</v>
      </c>
      <c r="D126" s="37" t="str">
        <f t="shared" si="8"/>
        <v>June</v>
      </c>
      <c r="E126" s="77" t="str">
        <f t="shared" si="10"/>
        <v>Wednesday</v>
      </c>
      <c r="F126" s="78" t="str">
        <f t="shared" si="11"/>
        <v>No</v>
      </c>
      <c r="G126" s="79">
        <f>IFERROR(VLOOKUP($B126,Table5[#All],4,FALSE),"0")</f>
        <v>35</v>
      </c>
      <c r="H126" s="79">
        <f>IFERROR(VLOOKUP($B126,Table7[#All],3,FALSE),"0")</f>
        <v>10</v>
      </c>
      <c r="I126" s="66" t="b">
        <f>COUNTIF('Events impacting SvD volume'!$A$2:$A$21,$B126)&gt;0</f>
        <v>0</v>
      </c>
      <c r="J126" s="80" t="s">
        <v>1634</v>
      </c>
      <c r="K126" s="74">
        <f t="shared" si="9"/>
        <v>35</v>
      </c>
      <c r="M126" s="107" t="str">
        <f>IF(I126=FALSE,"",IFERROR(INDEX('Events impacting SvD volume'!$D$2:$D$21,MATCH(B126,'Events impacting SvD volume'!$A$2:$A$21,0)),""))</f>
        <v/>
      </c>
      <c r="N126" s="99" t="str">
        <f t="shared" si="6"/>
        <v/>
      </c>
    </row>
    <row r="127" spans="2:14" hidden="1" x14ac:dyDescent="0.25">
      <c r="B127" s="37">
        <v>43993</v>
      </c>
      <c r="C127" s="37" t="str">
        <f t="shared" si="7"/>
        <v>2020</v>
      </c>
      <c r="D127" s="37" t="str">
        <f t="shared" si="8"/>
        <v>June</v>
      </c>
      <c r="E127" s="77" t="str">
        <f t="shared" si="10"/>
        <v>Thursday</v>
      </c>
      <c r="F127" s="78" t="str">
        <f t="shared" si="11"/>
        <v>No</v>
      </c>
      <c r="G127" s="79">
        <f>IFERROR(VLOOKUP($B127,Table5[#All],4,FALSE),"0")</f>
        <v>55</v>
      </c>
      <c r="H127" s="79">
        <f>IFERROR(VLOOKUP($B127,Table7[#All],3,FALSE),"0")</f>
        <v>10</v>
      </c>
      <c r="I127" s="66" t="b">
        <f>COUNTIF('Events impacting SvD volume'!$A$2:$A$21,$B127)&gt;0</f>
        <v>0</v>
      </c>
      <c r="J127" s="80" t="s">
        <v>1634</v>
      </c>
      <c r="K127" s="74">
        <f t="shared" si="9"/>
        <v>55</v>
      </c>
      <c r="M127" s="107" t="str">
        <f>IF(I127=FALSE,"",IFERROR(INDEX('Events impacting SvD volume'!$D$2:$D$21,MATCH(B127,'Events impacting SvD volume'!$A$2:$A$21,0)),""))</f>
        <v/>
      </c>
      <c r="N127" s="99" t="str">
        <f t="shared" si="6"/>
        <v/>
      </c>
    </row>
    <row r="128" spans="2:14" hidden="1" x14ac:dyDescent="0.25">
      <c r="B128" s="37">
        <v>43994</v>
      </c>
      <c r="C128" s="37" t="str">
        <f t="shared" si="7"/>
        <v>2020</v>
      </c>
      <c r="D128" s="37" t="str">
        <f t="shared" si="8"/>
        <v>June</v>
      </c>
      <c r="E128" s="77" t="str">
        <f t="shared" si="10"/>
        <v>Friday</v>
      </c>
      <c r="F128" s="78" t="str">
        <f t="shared" si="11"/>
        <v>No</v>
      </c>
      <c r="G128" s="79">
        <f>IFERROR(VLOOKUP($B128,Table5[#All],4,FALSE),"0")</f>
        <v>52</v>
      </c>
      <c r="H128" s="79">
        <f>IFERROR(VLOOKUP($B128,Table7[#All],3,FALSE),"0")</f>
        <v>10</v>
      </c>
      <c r="I128" s="66" t="b">
        <f>COUNTIF('Events impacting SvD volume'!$A$2:$A$21,$B128)&gt;0</f>
        <v>0</v>
      </c>
      <c r="J128" s="80" t="s">
        <v>1634</v>
      </c>
      <c r="K128" s="74">
        <f t="shared" si="9"/>
        <v>52</v>
      </c>
      <c r="M128" s="107" t="str">
        <f>IF(I128=FALSE,"",IFERROR(INDEX('Events impacting SvD volume'!$D$2:$D$21,MATCH(B128,'Events impacting SvD volume'!$A$2:$A$21,0)),""))</f>
        <v/>
      </c>
      <c r="N128" s="99" t="str">
        <f t="shared" si="6"/>
        <v/>
      </c>
    </row>
    <row r="129" spans="2:14" hidden="1" x14ac:dyDescent="0.25">
      <c r="B129" s="37">
        <v>43995</v>
      </c>
      <c r="C129" s="37" t="str">
        <f t="shared" si="7"/>
        <v>2020</v>
      </c>
      <c r="D129" s="37" t="str">
        <f t="shared" si="8"/>
        <v>June</v>
      </c>
      <c r="E129" s="77" t="str">
        <f t="shared" si="10"/>
        <v>Saturday</v>
      </c>
      <c r="F129" s="78" t="str">
        <f t="shared" si="11"/>
        <v>Yes</v>
      </c>
      <c r="G129" s="79">
        <f>IFERROR(VLOOKUP($B129,Table5[#All],4,FALSE),"0")</f>
        <v>62</v>
      </c>
      <c r="H129" s="79">
        <f>IFERROR(VLOOKUP($B129,Table7[#All],3,FALSE),"0")</f>
        <v>10</v>
      </c>
      <c r="I129" s="66" t="b">
        <f>COUNTIF('Events impacting SvD volume'!$A$2:$A$21,$B129)&gt;0</f>
        <v>0</v>
      </c>
      <c r="J129" s="80" t="s">
        <v>1634</v>
      </c>
      <c r="K129" s="74">
        <f t="shared" si="9"/>
        <v>62</v>
      </c>
      <c r="M129" s="107" t="str">
        <f>IF(I129=FALSE,"",IFERROR(INDEX('Events impacting SvD volume'!$D$2:$D$21,MATCH(B129,'Events impacting SvD volume'!$A$2:$A$21,0)),""))</f>
        <v/>
      </c>
      <c r="N129" s="99" t="str">
        <f t="shared" si="6"/>
        <v/>
      </c>
    </row>
    <row r="130" spans="2:14" hidden="1" x14ac:dyDescent="0.25">
      <c r="B130" s="37">
        <v>43996</v>
      </c>
      <c r="C130" s="37" t="str">
        <f t="shared" si="7"/>
        <v>2020</v>
      </c>
      <c r="D130" s="37" t="str">
        <f t="shared" si="8"/>
        <v>June</v>
      </c>
      <c r="E130" s="77" t="str">
        <f t="shared" si="10"/>
        <v>Sunday</v>
      </c>
      <c r="F130" s="78" t="str">
        <f t="shared" si="11"/>
        <v>Yes</v>
      </c>
      <c r="G130" s="79">
        <f>IFERROR(VLOOKUP($B130,Table5[#All],4,FALSE),"0")</f>
        <v>41</v>
      </c>
      <c r="H130" s="79">
        <f>IFERROR(VLOOKUP($B130,Table7[#All],3,FALSE),"0")</f>
        <v>10</v>
      </c>
      <c r="I130" s="66" t="b">
        <f>COUNTIF('Events impacting SvD volume'!$A$2:$A$21,$B130)&gt;0</f>
        <v>0</v>
      </c>
      <c r="J130" s="80" t="s">
        <v>1634</v>
      </c>
      <c r="K130" s="74">
        <f t="shared" si="9"/>
        <v>41</v>
      </c>
      <c r="M130" s="107" t="str">
        <f>IF(I130=FALSE,"",IFERROR(INDEX('Events impacting SvD volume'!$D$2:$D$21,MATCH(B130,'Events impacting SvD volume'!$A$2:$A$21,0)),""))</f>
        <v/>
      </c>
      <c r="N130" s="99" t="str">
        <f t="shared" si="6"/>
        <v/>
      </c>
    </row>
    <row r="131" spans="2:14" hidden="1" x14ac:dyDescent="0.25">
      <c r="B131" s="37">
        <v>43997</v>
      </c>
      <c r="C131" s="37" t="str">
        <f t="shared" si="7"/>
        <v>2020</v>
      </c>
      <c r="D131" s="37" t="str">
        <f t="shared" si="8"/>
        <v>June</v>
      </c>
      <c r="E131" s="77" t="str">
        <f t="shared" si="10"/>
        <v>Monday</v>
      </c>
      <c r="F131" s="78" t="str">
        <f t="shared" si="11"/>
        <v>No</v>
      </c>
      <c r="G131" s="79">
        <f>IFERROR(VLOOKUP($B131,Table5[#All],4,FALSE),"0")</f>
        <v>58</v>
      </c>
      <c r="H131" s="79">
        <f>IFERROR(VLOOKUP($B131,Table7[#All],3,FALSE),"0")</f>
        <v>10</v>
      </c>
      <c r="I131" s="66" t="b">
        <f>COUNTIF('Events impacting SvD volume'!$A$2:$A$21,$B131)&gt;0</f>
        <v>0</v>
      </c>
      <c r="J131" s="80" t="s">
        <v>1634</v>
      </c>
      <c r="K131" s="74">
        <f t="shared" si="9"/>
        <v>58</v>
      </c>
      <c r="M131" s="107" t="str">
        <f>IF(I131=FALSE,"",IFERROR(INDEX('Events impacting SvD volume'!$D$2:$D$21,MATCH(B131,'Events impacting SvD volume'!$A$2:$A$21,0)),""))</f>
        <v/>
      </c>
      <c r="N131" s="99" t="str">
        <f t="shared" si="6"/>
        <v/>
      </c>
    </row>
    <row r="132" spans="2:14" hidden="1" x14ac:dyDescent="0.25">
      <c r="B132" s="37">
        <v>43998</v>
      </c>
      <c r="C132" s="37" t="str">
        <f t="shared" si="7"/>
        <v>2020</v>
      </c>
      <c r="D132" s="37" t="str">
        <f t="shared" si="8"/>
        <v>June</v>
      </c>
      <c r="E132" s="77" t="str">
        <f t="shared" si="10"/>
        <v>Tuesday</v>
      </c>
      <c r="F132" s="78" t="str">
        <f t="shared" si="11"/>
        <v>No</v>
      </c>
      <c r="G132" s="79">
        <f>IFERROR(VLOOKUP($B132,Table5[#All],4,FALSE),"0")</f>
        <v>68</v>
      </c>
      <c r="H132" s="79">
        <f>IFERROR(VLOOKUP($B132,Table7[#All],3,FALSE),"0")</f>
        <v>10</v>
      </c>
      <c r="I132" s="66" t="b">
        <f>COUNTIF('Events impacting SvD volume'!$A$2:$A$21,$B132)&gt;0</f>
        <v>0</v>
      </c>
      <c r="J132" s="80" t="s">
        <v>1634</v>
      </c>
      <c r="K132" s="74">
        <f t="shared" si="9"/>
        <v>68</v>
      </c>
      <c r="M132" s="107" t="str">
        <f>IF(I132=FALSE,"",IFERROR(INDEX('Events impacting SvD volume'!$D$2:$D$21,MATCH(B132,'Events impacting SvD volume'!$A$2:$A$21,0)),""))</f>
        <v/>
      </c>
      <c r="N132" s="99" t="str">
        <f t="shared" si="6"/>
        <v/>
      </c>
    </row>
    <row r="133" spans="2:14" hidden="1" x14ac:dyDescent="0.25">
      <c r="B133" s="37">
        <v>43999</v>
      </c>
      <c r="C133" s="37" t="str">
        <f t="shared" si="7"/>
        <v>2020</v>
      </c>
      <c r="D133" s="37" t="str">
        <f t="shared" si="8"/>
        <v>June</v>
      </c>
      <c r="E133" s="77" t="str">
        <f t="shared" si="10"/>
        <v>Wednesday</v>
      </c>
      <c r="F133" s="78" t="str">
        <f t="shared" si="11"/>
        <v>No</v>
      </c>
      <c r="G133" s="79">
        <f>IFERROR(VLOOKUP($B133,Table5[#All],4,FALSE),"0")</f>
        <v>54</v>
      </c>
      <c r="H133" s="79">
        <f>IFERROR(VLOOKUP($B133,Table7[#All],3,FALSE),"0")</f>
        <v>10</v>
      </c>
      <c r="I133" s="66" t="b">
        <f>COUNTIF('Events impacting SvD volume'!$A$2:$A$21,$B133)&gt;0</f>
        <v>0</v>
      </c>
      <c r="J133" s="80" t="s">
        <v>1634</v>
      </c>
      <c r="K133" s="74">
        <f t="shared" si="9"/>
        <v>54</v>
      </c>
      <c r="M133" s="107" t="str">
        <f>IF(I133=FALSE,"",IFERROR(INDEX('Events impacting SvD volume'!$D$2:$D$21,MATCH(B133,'Events impacting SvD volume'!$A$2:$A$21,0)),""))</f>
        <v/>
      </c>
      <c r="N133" s="99" t="str">
        <f t="shared" si="6"/>
        <v/>
      </c>
    </row>
    <row r="134" spans="2:14" hidden="1" x14ac:dyDescent="0.25">
      <c r="B134" s="37">
        <v>44000</v>
      </c>
      <c r="C134" s="37" t="str">
        <f t="shared" si="7"/>
        <v>2020</v>
      </c>
      <c r="D134" s="37" t="str">
        <f t="shared" si="8"/>
        <v>June</v>
      </c>
      <c r="E134" s="77" t="str">
        <f t="shared" si="10"/>
        <v>Thursday</v>
      </c>
      <c r="F134" s="78" t="str">
        <f t="shared" si="11"/>
        <v>No</v>
      </c>
      <c r="G134" s="79">
        <f>IFERROR(VLOOKUP($B134,Table5[#All],4,FALSE),"0")</f>
        <v>6</v>
      </c>
      <c r="H134" s="79">
        <f>IFERROR(VLOOKUP($B134,Table7[#All],3,FALSE),"0")</f>
        <v>10</v>
      </c>
      <c r="I134" s="66" t="b">
        <f>COUNTIF('Events impacting SvD volume'!$A$2:$A$21,$B134)&gt;0</f>
        <v>0</v>
      </c>
      <c r="J134" s="80" t="s">
        <v>1634</v>
      </c>
      <c r="K134" s="74">
        <f t="shared" si="9"/>
        <v>6</v>
      </c>
      <c r="M134" s="107" t="str">
        <f>IF(I134=FALSE,"",IFERROR(INDEX('Events impacting SvD volume'!$D$2:$D$21,MATCH(B134,'Events impacting SvD volume'!$A$2:$A$21,0)),""))</f>
        <v/>
      </c>
      <c r="N134" s="99" t="str">
        <f t="shared" si="6"/>
        <v/>
      </c>
    </row>
    <row r="135" spans="2:14" hidden="1" x14ac:dyDescent="0.25">
      <c r="B135" s="37">
        <v>44001</v>
      </c>
      <c r="C135" s="37" t="str">
        <f t="shared" si="7"/>
        <v>2020</v>
      </c>
      <c r="D135" s="37" t="str">
        <f t="shared" si="8"/>
        <v>June</v>
      </c>
      <c r="E135" s="77" t="str">
        <f t="shared" si="10"/>
        <v>Friday</v>
      </c>
      <c r="F135" s="78" t="str">
        <f t="shared" si="11"/>
        <v>No</v>
      </c>
      <c r="G135" s="79">
        <f>IFERROR(VLOOKUP($B135,Table5[#All],4,FALSE),"0")</f>
        <v>20</v>
      </c>
      <c r="H135" s="79">
        <f>IFERROR(VLOOKUP($B135,Table7[#All],3,FALSE),"0")</f>
        <v>10</v>
      </c>
      <c r="I135" s="66" t="b">
        <f>COUNTIF('Events impacting SvD volume'!$A$2:$A$21,$B135)&gt;0</f>
        <v>0</v>
      </c>
      <c r="J135" s="80" t="s">
        <v>1634</v>
      </c>
      <c r="K135" s="74">
        <f t="shared" si="9"/>
        <v>20</v>
      </c>
      <c r="M135" s="107" t="str">
        <f>IF(I135=FALSE,"",IFERROR(INDEX('Events impacting SvD volume'!$D$2:$D$21,MATCH(B135,'Events impacting SvD volume'!$A$2:$A$21,0)),""))</f>
        <v/>
      </c>
      <c r="N135" s="99" t="str">
        <f t="shared" si="6"/>
        <v/>
      </c>
    </row>
    <row r="136" spans="2:14" hidden="1" x14ac:dyDescent="0.25">
      <c r="B136" s="37">
        <v>44002</v>
      </c>
      <c r="C136" s="37" t="str">
        <f t="shared" si="7"/>
        <v>2020</v>
      </c>
      <c r="D136" s="37" t="str">
        <f t="shared" si="8"/>
        <v>June</v>
      </c>
      <c r="E136" s="77" t="str">
        <f t="shared" si="10"/>
        <v>Saturday</v>
      </c>
      <c r="F136" s="78" t="str">
        <f t="shared" si="11"/>
        <v>Yes</v>
      </c>
      <c r="G136" s="79">
        <f>IFERROR(VLOOKUP($B136,Table5[#All],4,FALSE),"0")</f>
        <v>47</v>
      </c>
      <c r="H136" s="79">
        <f>IFERROR(VLOOKUP($B136,Table7[#All],3,FALSE),"0")</f>
        <v>10</v>
      </c>
      <c r="I136" s="66" t="b">
        <f>COUNTIF('Events impacting SvD volume'!$A$2:$A$21,$B136)&gt;0</f>
        <v>0</v>
      </c>
      <c r="J136" s="80" t="s">
        <v>1634</v>
      </c>
      <c r="K136" s="74">
        <f t="shared" si="9"/>
        <v>47</v>
      </c>
      <c r="M136" s="107" t="str">
        <f>IF(I136=FALSE,"",IFERROR(INDEX('Events impacting SvD volume'!$D$2:$D$21,MATCH(B136,'Events impacting SvD volume'!$A$2:$A$21,0)),""))</f>
        <v/>
      </c>
      <c r="N136" s="99" t="str">
        <f t="shared" si="6"/>
        <v/>
      </c>
    </row>
    <row r="137" spans="2:14" hidden="1" x14ac:dyDescent="0.25">
      <c r="B137" s="37">
        <v>44003</v>
      </c>
      <c r="C137" s="37" t="str">
        <f t="shared" si="7"/>
        <v>2020</v>
      </c>
      <c r="D137" s="37" t="str">
        <f t="shared" si="8"/>
        <v>June</v>
      </c>
      <c r="E137" s="77" t="str">
        <f t="shared" si="10"/>
        <v>Sunday</v>
      </c>
      <c r="F137" s="78" t="str">
        <f t="shared" si="11"/>
        <v>Yes</v>
      </c>
      <c r="G137" s="79">
        <f>IFERROR(VLOOKUP($B137,Table5[#All],4,FALSE),"0")</f>
        <v>17</v>
      </c>
      <c r="H137" s="79">
        <f>IFERROR(VLOOKUP($B137,Table7[#All],3,FALSE),"0")</f>
        <v>10</v>
      </c>
      <c r="I137" s="66" t="b">
        <f>COUNTIF('Events impacting SvD volume'!$A$2:$A$21,$B137)&gt;0</f>
        <v>0</v>
      </c>
      <c r="J137" s="80" t="s">
        <v>1634</v>
      </c>
      <c r="K137" s="74">
        <f t="shared" si="9"/>
        <v>17</v>
      </c>
      <c r="M137" s="107" t="str">
        <f>IF(I137=FALSE,"",IFERROR(INDEX('Events impacting SvD volume'!$D$2:$D$21,MATCH(B137,'Events impacting SvD volume'!$A$2:$A$21,0)),""))</f>
        <v/>
      </c>
      <c r="N137" s="99" t="str">
        <f t="shared" si="6"/>
        <v/>
      </c>
    </row>
    <row r="138" spans="2:14" hidden="1" x14ac:dyDescent="0.25">
      <c r="B138" s="37">
        <v>44004</v>
      </c>
      <c r="C138" s="37" t="str">
        <f t="shared" si="7"/>
        <v>2020</v>
      </c>
      <c r="D138" s="37" t="str">
        <f t="shared" si="8"/>
        <v>June</v>
      </c>
      <c r="E138" s="77" t="str">
        <f t="shared" si="10"/>
        <v>Monday</v>
      </c>
      <c r="F138" s="78" t="str">
        <f t="shared" si="11"/>
        <v>No</v>
      </c>
      <c r="G138" s="79">
        <f>IFERROR(VLOOKUP($B138,Table5[#All],4,FALSE),"0")</f>
        <v>51</v>
      </c>
      <c r="H138" s="79">
        <f>IFERROR(VLOOKUP($B138,Table7[#All],3,FALSE),"0")</f>
        <v>10</v>
      </c>
      <c r="I138" s="66" t="b">
        <f>COUNTIF('Events impacting SvD volume'!$A$2:$A$21,$B138)&gt;0</f>
        <v>0</v>
      </c>
      <c r="J138" s="80" t="s">
        <v>1634</v>
      </c>
      <c r="K138" s="74">
        <f t="shared" si="9"/>
        <v>51</v>
      </c>
      <c r="M138" s="107" t="str">
        <f>IF(I138=FALSE,"",IFERROR(INDEX('Events impacting SvD volume'!$D$2:$D$21,MATCH(B138,'Events impacting SvD volume'!$A$2:$A$21,0)),""))</f>
        <v/>
      </c>
      <c r="N138" s="99" t="str">
        <f t="shared" si="6"/>
        <v/>
      </c>
    </row>
    <row r="139" spans="2:14" hidden="1" x14ac:dyDescent="0.25">
      <c r="B139" s="37">
        <v>44005</v>
      </c>
      <c r="C139" s="37" t="str">
        <f t="shared" si="7"/>
        <v>2020</v>
      </c>
      <c r="D139" s="37" t="str">
        <f t="shared" si="8"/>
        <v>June</v>
      </c>
      <c r="E139" s="77" t="str">
        <f t="shared" si="10"/>
        <v>Tuesday</v>
      </c>
      <c r="F139" s="78" t="str">
        <f t="shared" si="11"/>
        <v>No</v>
      </c>
      <c r="G139" s="79">
        <f>IFERROR(VLOOKUP($B139,Table5[#All],4,FALSE),"0")</f>
        <v>41</v>
      </c>
      <c r="H139" s="79">
        <f>IFERROR(VLOOKUP($B139,Table7[#All],3,FALSE),"0")</f>
        <v>10</v>
      </c>
      <c r="I139" s="66" t="b">
        <f>COUNTIF('Events impacting SvD volume'!$A$2:$A$21,$B139)&gt;0</f>
        <v>0</v>
      </c>
      <c r="J139" s="80" t="s">
        <v>1634</v>
      </c>
      <c r="K139" s="74">
        <f t="shared" si="9"/>
        <v>41</v>
      </c>
      <c r="M139" s="107" t="str">
        <f>IF(I139=FALSE,"",IFERROR(INDEX('Events impacting SvD volume'!$D$2:$D$21,MATCH(B139,'Events impacting SvD volume'!$A$2:$A$21,0)),""))</f>
        <v/>
      </c>
      <c r="N139" s="99" t="str">
        <f t="shared" si="6"/>
        <v/>
      </c>
    </row>
    <row r="140" spans="2:14" hidden="1" x14ac:dyDescent="0.25">
      <c r="B140" s="37">
        <v>44006</v>
      </c>
      <c r="C140" s="37" t="str">
        <f t="shared" si="7"/>
        <v>2020</v>
      </c>
      <c r="D140" s="37" t="str">
        <f t="shared" si="8"/>
        <v>June</v>
      </c>
      <c r="E140" s="77" t="str">
        <f t="shared" si="10"/>
        <v>Wednesday</v>
      </c>
      <c r="F140" s="78" t="str">
        <f t="shared" si="11"/>
        <v>No</v>
      </c>
      <c r="G140" s="79">
        <f>IFERROR(VLOOKUP($B140,Table5[#All],4,FALSE),"0")</f>
        <v>23</v>
      </c>
      <c r="H140" s="79">
        <f>IFERROR(VLOOKUP($B140,Table7[#All],3,FALSE),"0")</f>
        <v>10</v>
      </c>
      <c r="I140" s="66" t="b">
        <f>COUNTIF('Events impacting SvD volume'!$A$2:$A$21,$B140)&gt;0</f>
        <v>0</v>
      </c>
      <c r="J140" s="80" t="s">
        <v>1634</v>
      </c>
      <c r="K140" s="74">
        <f t="shared" si="9"/>
        <v>23</v>
      </c>
      <c r="M140" s="107" t="str">
        <f>IF(I140=FALSE,"",IFERROR(INDEX('Events impacting SvD volume'!$D$2:$D$21,MATCH(B140,'Events impacting SvD volume'!$A$2:$A$21,0)),""))</f>
        <v/>
      </c>
      <c r="N140" s="99" t="str">
        <f t="shared" si="6"/>
        <v/>
      </c>
    </row>
    <row r="141" spans="2:14" hidden="1" x14ac:dyDescent="0.25">
      <c r="B141" s="37">
        <v>44007</v>
      </c>
      <c r="C141" s="37" t="str">
        <f t="shared" si="7"/>
        <v>2020</v>
      </c>
      <c r="D141" s="37" t="str">
        <f t="shared" si="8"/>
        <v>June</v>
      </c>
      <c r="E141" s="77" t="str">
        <f t="shared" si="10"/>
        <v>Thursday</v>
      </c>
      <c r="F141" s="78" t="str">
        <f t="shared" si="11"/>
        <v>No</v>
      </c>
      <c r="G141" s="79">
        <f>IFERROR(VLOOKUP($B141,Table5[#All],4,FALSE),"0")</f>
        <v>47</v>
      </c>
      <c r="H141" s="79">
        <f>IFERROR(VLOOKUP($B141,Table7[#All],3,FALSE),"0")</f>
        <v>10</v>
      </c>
      <c r="I141" s="66" t="b">
        <f>COUNTIF('Events impacting SvD volume'!$A$2:$A$21,$B141)&gt;0</f>
        <v>0</v>
      </c>
      <c r="J141" s="80" t="s">
        <v>1634</v>
      </c>
      <c r="K141" s="74">
        <f t="shared" si="9"/>
        <v>47</v>
      </c>
      <c r="M141" s="107" t="str">
        <f>IF(I141=FALSE,"",IFERROR(INDEX('Events impacting SvD volume'!$D$2:$D$21,MATCH(B141,'Events impacting SvD volume'!$A$2:$A$21,0)),""))</f>
        <v/>
      </c>
      <c r="N141" s="99" t="str">
        <f t="shared" si="6"/>
        <v/>
      </c>
    </row>
    <row r="142" spans="2:14" hidden="1" x14ac:dyDescent="0.25">
      <c r="B142" s="37">
        <v>44008</v>
      </c>
      <c r="C142" s="37" t="str">
        <f t="shared" si="7"/>
        <v>2020</v>
      </c>
      <c r="D142" s="37" t="str">
        <f t="shared" si="8"/>
        <v>June</v>
      </c>
      <c r="E142" s="77" t="str">
        <f t="shared" si="10"/>
        <v>Friday</v>
      </c>
      <c r="F142" s="78" t="str">
        <f t="shared" si="11"/>
        <v>No</v>
      </c>
      <c r="G142" s="79">
        <f>IFERROR(VLOOKUP($B142,Table5[#All],4,FALSE),"0")</f>
        <v>21</v>
      </c>
      <c r="H142" s="79">
        <f>IFERROR(VLOOKUP($B142,Table7[#All],3,FALSE),"0")</f>
        <v>10</v>
      </c>
      <c r="I142" s="66" t="b">
        <f>COUNTIF('Events impacting SvD volume'!$A$2:$A$21,$B142)&gt;0</f>
        <v>0</v>
      </c>
      <c r="J142" s="80" t="s">
        <v>1634</v>
      </c>
      <c r="K142" s="74">
        <f t="shared" si="9"/>
        <v>21</v>
      </c>
      <c r="M142" s="107" t="str">
        <f>IF(I142=FALSE,"",IFERROR(INDEX('Events impacting SvD volume'!$D$2:$D$21,MATCH(B142,'Events impacting SvD volume'!$A$2:$A$21,0)),""))</f>
        <v/>
      </c>
      <c r="N142" s="99" t="str">
        <f t="shared" si="6"/>
        <v/>
      </c>
    </row>
    <row r="143" spans="2:14" hidden="1" x14ac:dyDescent="0.25">
      <c r="B143" s="37">
        <v>44009</v>
      </c>
      <c r="C143" s="37" t="str">
        <f t="shared" si="7"/>
        <v>2020</v>
      </c>
      <c r="D143" s="37" t="str">
        <f t="shared" si="8"/>
        <v>June</v>
      </c>
      <c r="E143" s="77" t="str">
        <f t="shared" si="10"/>
        <v>Saturday</v>
      </c>
      <c r="F143" s="78" t="str">
        <f t="shared" si="11"/>
        <v>Yes</v>
      </c>
      <c r="G143" s="79">
        <f>IFERROR(VLOOKUP($B143,Table5[#All],4,FALSE),"0")</f>
        <v>3</v>
      </c>
      <c r="H143" s="79">
        <f>IFERROR(VLOOKUP($B143,Table7[#All],3,FALSE),"0")</f>
        <v>10</v>
      </c>
      <c r="I143" s="66" t="b">
        <f>COUNTIF('Events impacting SvD volume'!$A$2:$A$21,$B143)&gt;0</f>
        <v>0</v>
      </c>
      <c r="J143" s="80" t="s">
        <v>1634</v>
      </c>
      <c r="K143" s="74">
        <f t="shared" si="9"/>
        <v>3</v>
      </c>
      <c r="M143" s="107" t="str">
        <f>IF(I143=FALSE,"",IFERROR(INDEX('Events impacting SvD volume'!$D$2:$D$21,MATCH(B143,'Events impacting SvD volume'!$A$2:$A$21,0)),""))</f>
        <v/>
      </c>
      <c r="N143" s="99" t="str">
        <f t="shared" si="6"/>
        <v/>
      </c>
    </row>
    <row r="144" spans="2:14" hidden="1" x14ac:dyDescent="0.25">
      <c r="B144" s="37">
        <v>44010</v>
      </c>
      <c r="C144" s="37" t="str">
        <f t="shared" si="7"/>
        <v>2020</v>
      </c>
      <c r="D144" s="37" t="str">
        <f t="shared" si="8"/>
        <v>June</v>
      </c>
      <c r="E144" s="77" t="str">
        <f t="shared" si="10"/>
        <v>Sunday</v>
      </c>
      <c r="F144" s="78" t="str">
        <f t="shared" si="11"/>
        <v>Yes</v>
      </c>
      <c r="G144" s="79">
        <f>IFERROR(VLOOKUP($B144,Table5[#All],4,FALSE),"0")</f>
        <v>58</v>
      </c>
      <c r="H144" s="79">
        <f>IFERROR(VLOOKUP($B144,Table7[#All],3,FALSE),"0")</f>
        <v>10</v>
      </c>
      <c r="I144" s="66" t="b">
        <f>COUNTIF('Events impacting SvD volume'!$A$2:$A$21,$B144)&gt;0</f>
        <v>0</v>
      </c>
      <c r="J144" s="80" t="s">
        <v>1634</v>
      </c>
      <c r="K144" s="74">
        <f t="shared" si="9"/>
        <v>58</v>
      </c>
      <c r="M144" s="107" t="str">
        <f>IF(I144=FALSE,"",IFERROR(INDEX('Events impacting SvD volume'!$D$2:$D$21,MATCH(B144,'Events impacting SvD volume'!$A$2:$A$21,0)),""))</f>
        <v/>
      </c>
      <c r="N144" s="99" t="str">
        <f t="shared" si="6"/>
        <v/>
      </c>
    </row>
    <row r="145" spans="2:14" hidden="1" x14ac:dyDescent="0.25">
      <c r="B145" s="37">
        <v>44011</v>
      </c>
      <c r="C145" s="37" t="str">
        <f t="shared" si="7"/>
        <v>2020</v>
      </c>
      <c r="D145" s="37" t="str">
        <f t="shared" si="8"/>
        <v>June</v>
      </c>
      <c r="E145" s="77" t="str">
        <f t="shared" si="10"/>
        <v>Monday</v>
      </c>
      <c r="F145" s="78" t="str">
        <f t="shared" si="11"/>
        <v>No</v>
      </c>
      <c r="G145" s="79">
        <f>IFERROR(VLOOKUP($B145,Table5[#All],4,FALSE),"0")</f>
        <v>64</v>
      </c>
      <c r="H145" s="79">
        <f>IFERROR(VLOOKUP($B145,Table7[#All],3,FALSE),"0")</f>
        <v>10</v>
      </c>
      <c r="I145" s="66" t="b">
        <f>COUNTIF('Events impacting SvD volume'!$A$2:$A$21,$B145)&gt;0</f>
        <v>0</v>
      </c>
      <c r="J145" s="80" t="s">
        <v>1634</v>
      </c>
      <c r="K145" s="74">
        <f t="shared" si="9"/>
        <v>64</v>
      </c>
      <c r="M145" s="107" t="str">
        <f>IF(I145=FALSE,"",IFERROR(INDEX('Events impacting SvD volume'!$D$2:$D$21,MATCH(B145,'Events impacting SvD volume'!$A$2:$A$21,0)),""))</f>
        <v/>
      </c>
      <c r="N145" s="99" t="str">
        <f t="shared" si="6"/>
        <v/>
      </c>
    </row>
    <row r="146" spans="2:14" hidden="1" x14ac:dyDescent="0.25">
      <c r="B146" s="37">
        <v>44012</v>
      </c>
      <c r="C146" s="37" t="str">
        <f t="shared" si="7"/>
        <v>2020</v>
      </c>
      <c r="D146" s="37" t="str">
        <f t="shared" si="8"/>
        <v>June</v>
      </c>
      <c r="E146" s="77" t="str">
        <f t="shared" si="10"/>
        <v>Tuesday</v>
      </c>
      <c r="F146" s="78" t="str">
        <f t="shared" si="11"/>
        <v>No</v>
      </c>
      <c r="G146" s="79">
        <f>IFERROR(VLOOKUP($B146,Table5[#All],4,FALSE),"0")</f>
        <v>55</v>
      </c>
      <c r="H146" s="79">
        <f>IFERROR(VLOOKUP($B146,Table7[#All],3,FALSE),"0")</f>
        <v>10</v>
      </c>
      <c r="I146" s="66" t="b">
        <f>COUNTIF('Events impacting SvD volume'!$A$2:$A$21,$B146)&gt;0</f>
        <v>0</v>
      </c>
      <c r="J146" s="80" t="s">
        <v>1634</v>
      </c>
      <c r="K146" s="74">
        <f t="shared" si="9"/>
        <v>55</v>
      </c>
      <c r="M146" s="107" t="str">
        <f>IF(I146=FALSE,"",IFERROR(INDEX('Events impacting SvD volume'!$D$2:$D$21,MATCH(B146,'Events impacting SvD volume'!$A$2:$A$21,0)),""))</f>
        <v/>
      </c>
      <c r="N146" s="99" t="str">
        <f t="shared" si="6"/>
        <v/>
      </c>
    </row>
    <row r="147" spans="2:14" hidden="1" x14ac:dyDescent="0.25">
      <c r="B147" s="37">
        <v>44013</v>
      </c>
      <c r="C147" s="37" t="str">
        <f t="shared" si="7"/>
        <v>2020</v>
      </c>
      <c r="D147" s="37" t="str">
        <f t="shared" si="8"/>
        <v>July</v>
      </c>
      <c r="E147" s="77" t="str">
        <f t="shared" si="10"/>
        <v>Wednesday</v>
      </c>
      <c r="F147" s="78" t="str">
        <f t="shared" si="11"/>
        <v>No</v>
      </c>
      <c r="G147" s="79">
        <f>IFERROR(VLOOKUP($B147,Table5[#All],4,FALSE),"0")</f>
        <v>25</v>
      </c>
      <c r="H147" s="79">
        <f>IFERROR(VLOOKUP($B147,Table7[#All],3,FALSE),"0")</f>
        <v>10</v>
      </c>
      <c r="I147" s="66" t="b">
        <f>COUNTIF('Events impacting SvD volume'!$A$2:$A$21,$B147)&gt;0</f>
        <v>0</v>
      </c>
      <c r="J147" s="80" t="s">
        <v>1634</v>
      </c>
      <c r="K147" s="74">
        <f t="shared" si="9"/>
        <v>25</v>
      </c>
      <c r="M147" s="107" t="str">
        <f>IF(I147=FALSE,"",IFERROR(INDEX('Events impacting SvD volume'!$D$2:$D$21,MATCH(B147,'Events impacting SvD volume'!$A$2:$A$21,0)),""))</f>
        <v/>
      </c>
      <c r="N147" s="99" t="str">
        <f t="shared" si="6"/>
        <v/>
      </c>
    </row>
    <row r="148" spans="2:14" hidden="1" x14ac:dyDescent="0.25">
      <c r="B148" s="37">
        <v>44014</v>
      </c>
      <c r="C148" s="37" t="str">
        <f t="shared" si="7"/>
        <v>2020</v>
      </c>
      <c r="D148" s="37" t="str">
        <f t="shared" si="8"/>
        <v>July</v>
      </c>
      <c r="E148" s="77" t="str">
        <f t="shared" si="10"/>
        <v>Thursday</v>
      </c>
      <c r="F148" s="78" t="str">
        <f t="shared" si="11"/>
        <v>No</v>
      </c>
      <c r="G148" s="79">
        <f>IFERROR(VLOOKUP($B148,Table5[#All],4,FALSE),"0")</f>
        <v>52</v>
      </c>
      <c r="H148" s="79">
        <f>IFERROR(VLOOKUP($B148,Table7[#All],3,FALSE),"0")</f>
        <v>10</v>
      </c>
      <c r="I148" s="66" t="b">
        <f>COUNTIF('Events impacting SvD volume'!$A$2:$A$21,$B148)&gt;0</f>
        <v>0</v>
      </c>
      <c r="J148" s="80" t="s">
        <v>1634</v>
      </c>
      <c r="K148" s="74">
        <f t="shared" si="9"/>
        <v>52</v>
      </c>
      <c r="M148" s="107" t="str">
        <f>IF(I148=FALSE,"",IFERROR(INDEX('Events impacting SvD volume'!$D$2:$D$21,MATCH(B148,'Events impacting SvD volume'!$A$2:$A$21,0)),""))</f>
        <v/>
      </c>
      <c r="N148" s="99" t="str">
        <f t="shared" si="6"/>
        <v/>
      </c>
    </row>
    <row r="149" spans="2:14" hidden="1" x14ac:dyDescent="0.25">
      <c r="B149" s="37">
        <v>44015</v>
      </c>
      <c r="C149" s="37" t="str">
        <f t="shared" si="7"/>
        <v>2020</v>
      </c>
      <c r="D149" s="37" t="str">
        <f t="shared" si="8"/>
        <v>July</v>
      </c>
      <c r="E149" s="77" t="str">
        <f t="shared" si="10"/>
        <v>Friday</v>
      </c>
      <c r="F149" s="78" t="str">
        <f t="shared" si="11"/>
        <v>No</v>
      </c>
      <c r="G149" s="79">
        <f>IFERROR(VLOOKUP($B149,Table5[#All],4,FALSE),"0")</f>
        <v>51</v>
      </c>
      <c r="H149" s="79">
        <f>IFERROR(VLOOKUP($B149,Table7[#All],3,FALSE),"0")</f>
        <v>10</v>
      </c>
      <c r="I149" s="66" t="b">
        <f>COUNTIF('Events impacting SvD volume'!$A$2:$A$21,$B149)&gt;0</f>
        <v>0</v>
      </c>
      <c r="J149" s="80" t="s">
        <v>1634</v>
      </c>
      <c r="K149" s="74">
        <f t="shared" si="9"/>
        <v>51</v>
      </c>
      <c r="M149" s="107" t="str">
        <f>IF(I149=FALSE,"",IFERROR(INDEX('Events impacting SvD volume'!$D$2:$D$21,MATCH(B149,'Events impacting SvD volume'!$A$2:$A$21,0)),""))</f>
        <v/>
      </c>
      <c r="N149" s="99" t="str">
        <f t="shared" si="6"/>
        <v/>
      </c>
    </row>
    <row r="150" spans="2:14" ht="75" hidden="1" x14ac:dyDescent="0.25">
      <c r="B150" s="37">
        <v>44016</v>
      </c>
      <c r="C150" s="37" t="str">
        <f t="shared" si="7"/>
        <v>2020</v>
      </c>
      <c r="D150" s="37" t="str">
        <f t="shared" si="8"/>
        <v>July</v>
      </c>
      <c r="E150" s="77" t="str">
        <f t="shared" si="10"/>
        <v>Saturday</v>
      </c>
      <c r="F150" s="78" t="str">
        <f t="shared" si="11"/>
        <v>Yes</v>
      </c>
      <c r="G150" s="79">
        <f>IFERROR(VLOOKUP($B150,Table5[#All],4,FALSE),"0")</f>
        <v>54</v>
      </c>
      <c r="H150" s="79">
        <f>IFERROR(VLOOKUP($B150,Table7[#All],3,FALSE),"0")</f>
        <v>10</v>
      </c>
      <c r="I150" s="66" t="b">
        <f>COUNTIF('Events impacting SvD volume'!$A$2:$A$21,$B150)&gt;0</f>
        <v>1</v>
      </c>
      <c r="J150" s="80" t="s">
        <v>9585</v>
      </c>
      <c r="K150" s="74">
        <f t="shared" si="9"/>
        <v>54</v>
      </c>
      <c r="M150" s="107" t="str">
        <f>IF(I150=FALSE,"",IFERROR(INDEX('Events impacting SvD volume'!$D$2:$D$21,MATCH(B150,'Events impacting SvD volume'!$A$2:$A$21,0)),""))</f>
        <v>07/04/20
diam neque vestibulum eget vulputate ut ultrices vel augue vestibulum ante ipsum primis in faucibus orci luctus</v>
      </c>
      <c r="N150" s="99">
        <f t="shared" si="6"/>
        <v>54</v>
      </c>
    </row>
    <row r="151" spans="2:14" hidden="1" x14ac:dyDescent="0.25">
      <c r="B151" s="37">
        <v>44017</v>
      </c>
      <c r="C151" s="37" t="str">
        <f t="shared" si="7"/>
        <v>2020</v>
      </c>
      <c r="D151" s="37" t="str">
        <f t="shared" si="8"/>
        <v>July</v>
      </c>
      <c r="E151" s="77" t="str">
        <f t="shared" si="10"/>
        <v>Sunday</v>
      </c>
      <c r="F151" s="78" t="str">
        <f t="shared" si="11"/>
        <v>Yes</v>
      </c>
      <c r="G151" s="79">
        <f>IFERROR(VLOOKUP($B151,Table5[#All],4,FALSE),"0")</f>
        <v>67</v>
      </c>
      <c r="H151" s="79">
        <f>IFERROR(VLOOKUP($B151,Table7[#All],3,FALSE),"0")</f>
        <v>10</v>
      </c>
      <c r="I151" s="66" t="b">
        <f>COUNTIF('Events impacting SvD volume'!$A$2:$A$21,$B151)&gt;0</f>
        <v>0</v>
      </c>
      <c r="J151" s="80" t="s">
        <v>1634</v>
      </c>
      <c r="K151" s="74">
        <f t="shared" si="9"/>
        <v>67</v>
      </c>
      <c r="M151" s="107" t="str">
        <f>IF(I151=FALSE,"",IFERROR(INDEX('Events impacting SvD volume'!$D$2:$D$21,MATCH(B151,'Events impacting SvD volume'!$A$2:$A$21,0)),""))</f>
        <v/>
      </c>
      <c r="N151" s="99" t="str">
        <f t="shared" si="6"/>
        <v/>
      </c>
    </row>
    <row r="152" spans="2:14" hidden="1" x14ac:dyDescent="0.25">
      <c r="B152" s="37">
        <v>44018</v>
      </c>
      <c r="C152" s="37" t="str">
        <f t="shared" si="7"/>
        <v>2020</v>
      </c>
      <c r="D152" s="37" t="str">
        <f t="shared" si="8"/>
        <v>July</v>
      </c>
      <c r="E152" s="77" t="str">
        <f t="shared" si="10"/>
        <v>Monday</v>
      </c>
      <c r="F152" s="78" t="str">
        <f t="shared" si="11"/>
        <v>No</v>
      </c>
      <c r="G152" s="79">
        <f>IFERROR(VLOOKUP($B152,Table5[#All],4,FALSE),"0")</f>
        <v>23</v>
      </c>
      <c r="H152" s="79">
        <f>IFERROR(VLOOKUP($B152,Table7[#All],3,FALSE),"0")</f>
        <v>10</v>
      </c>
      <c r="I152" s="66" t="b">
        <f>COUNTIF('Events impacting SvD volume'!$A$2:$A$21,$B152)&gt;0</f>
        <v>0</v>
      </c>
      <c r="J152" s="80" t="s">
        <v>1634</v>
      </c>
      <c r="K152" s="74">
        <f t="shared" si="9"/>
        <v>23</v>
      </c>
      <c r="M152" s="107" t="str">
        <f>IF(I152=FALSE,"",IFERROR(INDEX('Events impacting SvD volume'!$D$2:$D$21,MATCH(B152,'Events impacting SvD volume'!$A$2:$A$21,0)),""))</f>
        <v/>
      </c>
      <c r="N152" s="99" t="str">
        <f t="shared" si="6"/>
        <v/>
      </c>
    </row>
    <row r="153" spans="2:14" hidden="1" x14ac:dyDescent="0.25">
      <c r="B153" s="37">
        <v>44019</v>
      </c>
      <c r="C153" s="37" t="str">
        <f t="shared" si="7"/>
        <v>2020</v>
      </c>
      <c r="D153" s="37" t="str">
        <f t="shared" si="8"/>
        <v>July</v>
      </c>
      <c r="E153" s="77" t="str">
        <f t="shared" si="10"/>
        <v>Tuesday</v>
      </c>
      <c r="F153" s="78" t="str">
        <f t="shared" si="11"/>
        <v>No</v>
      </c>
      <c r="G153" s="79">
        <f>IFERROR(VLOOKUP($B153,Table5[#All],4,FALSE),"0")</f>
        <v>5</v>
      </c>
      <c r="H153" s="79">
        <f>IFERROR(VLOOKUP($B153,Table7[#All],3,FALSE),"0")</f>
        <v>10</v>
      </c>
      <c r="I153" s="66" t="b">
        <f>COUNTIF('Events impacting SvD volume'!$A$2:$A$21,$B153)&gt;0</f>
        <v>0</v>
      </c>
      <c r="J153" s="80" t="s">
        <v>1634</v>
      </c>
      <c r="K153" s="74">
        <f t="shared" si="9"/>
        <v>5</v>
      </c>
      <c r="M153" s="107" t="str">
        <f>IF(I153=FALSE,"",IFERROR(INDEX('Events impacting SvD volume'!$D$2:$D$21,MATCH(B153,'Events impacting SvD volume'!$A$2:$A$21,0)),""))</f>
        <v/>
      </c>
      <c r="N153" s="99" t="str">
        <f t="shared" si="6"/>
        <v/>
      </c>
    </row>
    <row r="154" spans="2:14" hidden="1" x14ac:dyDescent="0.25">
      <c r="B154" s="37">
        <v>44020</v>
      </c>
      <c r="C154" s="37" t="str">
        <f t="shared" si="7"/>
        <v>2020</v>
      </c>
      <c r="D154" s="37" t="str">
        <f t="shared" si="8"/>
        <v>July</v>
      </c>
      <c r="E154" s="77" t="str">
        <f t="shared" si="10"/>
        <v>Wednesday</v>
      </c>
      <c r="F154" s="78" t="str">
        <f t="shared" si="11"/>
        <v>No</v>
      </c>
      <c r="G154" s="79">
        <f>IFERROR(VLOOKUP($B154,Table5[#All],4,FALSE),"0")</f>
        <v>13</v>
      </c>
      <c r="H154" s="79">
        <f>IFERROR(VLOOKUP($B154,Table7[#All],3,FALSE),"0")</f>
        <v>10</v>
      </c>
      <c r="I154" s="66" t="b">
        <f>COUNTIF('Events impacting SvD volume'!$A$2:$A$21,$B154)&gt;0</f>
        <v>0</v>
      </c>
      <c r="J154" s="80" t="s">
        <v>1634</v>
      </c>
      <c r="K154" s="74">
        <f t="shared" si="9"/>
        <v>13</v>
      </c>
      <c r="M154" s="107" t="str">
        <f>IF(I154=FALSE,"",IFERROR(INDEX('Events impacting SvD volume'!$D$2:$D$21,MATCH(B154,'Events impacting SvD volume'!$A$2:$A$21,0)),""))</f>
        <v/>
      </c>
      <c r="N154" s="99" t="str">
        <f t="shared" si="6"/>
        <v/>
      </c>
    </row>
    <row r="155" spans="2:14" hidden="1" x14ac:dyDescent="0.25">
      <c r="B155" s="37">
        <v>44021</v>
      </c>
      <c r="C155" s="37" t="str">
        <f t="shared" si="7"/>
        <v>2020</v>
      </c>
      <c r="D155" s="37" t="str">
        <f t="shared" si="8"/>
        <v>July</v>
      </c>
      <c r="E155" s="77" t="str">
        <f t="shared" si="10"/>
        <v>Thursday</v>
      </c>
      <c r="F155" s="78" t="str">
        <f t="shared" si="11"/>
        <v>No</v>
      </c>
      <c r="G155" s="79">
        <f>IFERROR(VLOOKUP($B155,Table5[#All],4,FALSE),"0")</f>
        <v>43</v>
      </c>
      <c r="H155" s="79">
        <f>IFERROR(VLOOKUP($B155,Table7[#All],3,FALSE),"0")</f>
        <v>10</v>
      </c>
      <c r="I155" s="66" t="b">
        <f>COUNTIF('Events impacting SvD volume'!$A$2:$A$21,$B155)&gt;0</f>
        <v>0</v>
      </c>
      <c r="J155" s="80" t="s">
        <v>1634</v>
      </c>
      <c r="K155" s="74">
        <f t="shared" si="9"/>
        <v>43</v>
      </c>
      <c r="M155" s="107" t="str">
        <f>IF(I155=FALSE,"",IFERROR(INDEX('Events impacting SvD volume'!$D$2:$D$21,MATCH(B155,'Events impacting SvD volume'!$A$2:$A$21,0)),""))</f>
        <v/>
      </c>
      <c r="N155" s="99" t="str">
        <f t="shared" si="6"/>
        <v/>
      </c>
    </row>
    <row r="156" spans="2:14" hidden="1" x14ac:dyDescent="0.25">
      <c r="B156" s="37">
        <v>44022</v>
      </c>
      <c r="C156" s="37" t="str">
        <f t="shared" si="7"/>
        <v>2020</v>
      </c>
      <c r="D156" s="37" t="str">
        <f t="shared" si="8"/>
        <v>July</v>
      </c>
      <c r="E156" s="77" t="str">
        <f t="shared" si="10"/>
        <v>Friday</v>
      </c>
      <c r="F156" s="78" t="str">
        <f t="shared" si="11"/>
        <v>No</v>
      </c>
      <c r="G156" s="79">
        <f>IFERROR(VLOOKUP($B156,Table5[#All],4,FALSE),"0")</f>
        <v>9</v>
      </c>
      <c r="H156" s="79">
        <f>IFERROR(VLOOKUP($B156,Table7[#All],3,FALSE),"0")</f>
        <v>10</v>
      </c>
      <c r="I156" s="66" t="b">
        <f>COUNTIF('Events impacting SvD volume'!$A$2:$A$21,$B156)&gt;0</f>
        <v>0</v>
      </c>
      <c r="J156" s="80" t="s">
        <v>1634</v>
      </c>
      <c r="K156" s="74">
        <f t="shared" si="9"/>
        <v>9</v>
      </c>
      <c r="M156" s="107" t="str">
        <f>IF(I156=FALSE,"",IFERROR(INDEX('Events impacting SvD volume'!$D$2:$D$21,MATCH(B156,'Events impacting SvD volume'!$A$2:$A$21,0)),""))</f>
        <v/>
      </c>
      <c r="N156" s="99" t="str">
        <f t="shared" si="6"/>
        <v/>
      </c>
    </row>
    <row r="157" spans="2:14" hidden="1" x14ac:dyDescent="0.25">
      <c r="B157" s="37">
        <v>44023</v>
      </c>
      <c r="C157" s="37" t="str">
        <f t="shared" si="7"/>
        <v>2020</v>
      </c>
      <c r="D157" s="37" t="str">
        <f t="shared" si="8"/>
        <v>July</v>
      </c>
      <c r="E157" s="77" t="str">
        <f t="shared" si="10"/>
        <v>Saturday</v>
      </c>
      <c r="F157" s="78" t="str">
        <f t="shared" si="11"/>
        <v>Yes</v>
      </c>
      <c r="G157" s="79">
        <f>IFERROR(VLOOKUP($B157,Table5[#All],4,FALSE),"0")</f>
        <v>65</v>
      </c>
      <c r="H157" s="79">
        <f>IFERROR(VLOOKUP($B157,Table7[#All],3,FALSE),"0")</f>
        <v>10</v>
      </c>
      <c r="I157" s="66" t="b">
        <f>COUNTIF('Events impacting SvD volume'!$A$2:$A$21,$B157)&gt;0</f>
        <v>0</v>
      </c>
      <c r="J157" s="80" t="s">
        <v>1634</v>
      </c>
      <c r="K157" s="74">
        <f t="shared" si="9"/>
        <v>65</v>
      </c>
      <c r="M157" s="107" t="str">
        <f>IF(I157=FALSE,"",IFERROR(INDEX('Events impacting SvD volume'!$D$2:$D$21,MATCH(B157,'Events impacting SvD volume'!$A$2:$A$21,0)),""))</f>
        <v/>
      </c>
      <c r="N157" s="99" t="str">
        <f t="shared" si="6"/>
        <v/>
      </c>
    </row>
    <row r="158" spans="2:14" hidden="1" x14ac:dyDescent="0.25">
      <c r="B158" s="37">
        <v>44024</v>
      </c>
      <c r="C158" s="37" t="str">
        <f t="shared" si="7"/>
        <v>2020</v>
      </c>
      <c r="D158" s="37" t="str">
        <f t="shared" si="8"/>
        <v>July</v>
      </c>
      <c r="E158" s="77" t="str">
        <f t="shared" si="10"/>
        <v>Sunday</v>
      </c>
      <c r="F158" s="78" t="str">
        <f t="shared" si="11"/>
        <v>Yes</v>
      </c>
      <c r="G158" s="79">
        <f>IFERROR(VLOOKUP($B158,Table5[#All],4,FALSE),"0")</f>
        <v>4</v>
      </c>
      <c r="H158" s="79">
        <f>IFERROR(VLOOKUP($B158,Table7[#All],3,FALSE),"0")</f>
        <v>10</v>
      </c>
      <c r="I158" s="66" t="b">
        <f>COUNTIF('Events impacting SvD volume'!$A$2:$A$21,$B158)&gt;0</f>
        <v>0</v>
      </c>
      <c r="J158" s="80" t="s">
        <v>1634</v>
      </c>
      <c r="K158" s="74">
        <f t="shared" si="9"/>
        <v>4</v>
      </c>
      <c r="M158" s="107" t="str">
        <f>IF(I158=FALSE,"",IFERROR(INDEX('Events impacting SvD volume'!$D$2:$D$21,MATCH(B158,'Events impacting SvD volume'!$A$2:$A$21,0)),""))</f>
        <v/>
      </c>
      <c r="N158" s="99" t="str">
        <f t="shared" si="6"/>
        <v/>
      </c>
    </row>
    <row r="159" spans="2:14" hidden="1" x14ac:dyDescent="0.25">
      <c r="B159" s="37">
        <v>44025</v>
      </c>
      <c r="C159" s="37" t="str">
        <f t="shared" si="7"/>
        <v>2020</v>
      </c>
      <c r="D159" s="37" t="str">
        <f t="shared" si="8"/>
        <v>July</v>
      </c>
      <c r="E159" s="77" t="str">
        <f t="shared" si="10"/>
        <v>Monday</v>
      </c>
      <c r="F159" s="78" t="str">
        <f t="shared" si="11"/>
        <v>No</v>
      </c>
      <c r="G159" s="79">
        <f>IFERROR(VLOOKUP($B159,Table5[#All],4,FALSE),"0")</f>
        <v>39</v>
      </c>
      <c r="H159" s="79">
        <f>IFERROR(VLOOKUP($B159,Table7[#All],3,FALSE),"0")</f>
        <v>10</v>
      </c>
      <c r="I159" s="66" t="b">
        <f>COUNTIF('Events impacting SvD volume'!$A$2:$A$21,$B159)&gt;0</f>
        <v>0</v>
      </c>
      <c r="J159" s="80" t="s">
        <v>1634</v>
      </c>
      <c r="K159" s="74">
        <f t="shared" si="9"/>
        <v>39</v>
      </c>
      <c r="M159" s="107" t="str">
        <f>IF(I159=FALSE,"",IFERROR(INDEX('Events impacting SvD volume'!$D$2:$D$21,MATCH(B159,'Events impacting SvD volume'!$A$2:$A$21,0)),""))</f>
        <v/>
      </c>
      <c r="N159" s="99" t="str">
        <f t="shared" si="6"/>
        <v/>
      </c>
    </row>
    <row r="160" spans="2:14" hidden="1" x14ac:dyDescent="0.25">
      <c r="B160" s="37">
        <v>44026</v>
      </c>
      <c r="C160" s="37" t="str">
        <f t="shared" si="7"/>
        <v>2020</v>
      </c>
      <c r="D160" s="37" t="str">
        <f t="shared" si="8"/>
        <v>July</v>
      </c>
      <c r="E160" s="77" t="str">
        <f t="shared" si="10"/>
        <v>Tuesday</v>
      </c>
      <c r="F160" s="78" t="str">
        <f t="shared" si="11"/>
        <v>No</v>
      </c>
      <c r="G160" s="79">
        <f>IFERROR(VLOOKUP($B160,Table5[#All],4,FALSE),"0")</f>
        <v>48</v>
      </c>
      <c r="H160" s="79">
        <f>IFERROR(VLOOKUP($B160,Table7[#All],3,FALSE),"0")</f>
        <v>10</v>
      </c>
      <c r="I160" s="66" t="b">
        <f>COUNTIF('Events impacting SvD volume'!$A$2:$A$21,$B160)&gt;0</f>
        <v>0</v>
      </c>
      <c r="J160" s="80" t="s">
        <v>1634</v>
      </c>
      <c r="K160" s="74">
        <f t="shared" si="9"/>
        <v>48</v>
      </c>
      <c r="M160" s="107" t="str">
        <f>IF(I160=FALSE,"",IFERROR(INDEX('Events impacting SvD volume'!$D$2:$D$21,MATCH(B160,'Events impacting SvD volume'!$A$2:$A$21,0)),""))</f>
        <v/>
      </c>
      <c r="N160" s="99" t="str">
        <f t="shared" si="6"/>
        <v/>
      </c>
    </row>
    <row r="161" spans="2:14" ht="60" hidden="1" x14ac:dyDescent="0.25">
      <c r="B161" s="37">
        <v>44027</v>
      </c>
      <c r="C161" s="37" t="str">
        <f t="shared" si="7"/>
        <v>2020</v>
      </c>
      <c r="D161" s="37" t="str">
        <f t="shared" si="8"/>
        <v>July</v>
      </c>
      <c r="E161" s="77" t="str">
        <f t="shared" si="10"/>
        <v>Wednesday</v>
      </c>
      <c r="F161" s="78" t="str">
        <f t="shared" si="11"/>
        <v>No</v>
      </c>
      <c r="G161" s="79">
        <f>IFERROR(VLOOKUP($B161,Table5[#All],4,FALSE),"0")</f>
        <v>37</v>
      </c>
      <c r="H161" s="79">
        <f>IFERROR(VLOOKUP($B161,Table7[#All],3,FALSE),"0")</f>
        <v>10</v>
      </c>
      <c r="I161" s="66" t="b">
        <f>COUNTIF('Events impacting SvD volume'!$A$2:$A$21,$B161)&gt;0</f>
        <v>1</v>
      </c>
      <c r="J161" s="80" t="s">
        <v>9586</v>
      </c>
      <c r="K161" s="74">
        <f t="shared" si="9"/>
        <v>37</v>
      </c>
      <c r="M161" s="107" t="str">
        <f>IF(I161=FALSE,"",IFERROR(INDEX('Events impacting SvD volume'!$D$2:$D$21,MATCH(B161,'Events impacting SvD volume'!$A$2:$A$21,0)),""))</f>
        <v>07/15/20
et ultrices posuere cubilia curae nulla dapibus dolor vel est donec odio</v>
      </c>
      <c r="N161" s="99">
        <f t="shared" si="6"/>
        <v>37</v>
      </c>
    </row>
    <row r="162" spans="2:14" hidden="1" x14ac:dyDescent="0.25">
      <c r="B162" s="37">
        <v>44028</v>
      </c>
      <c r="C162" s="37" t="str">
        <f t="shared" si="7"/>
        <v>2020</v>
      </c>
      <c r="D162" s="37" t="str">
        <f t="shared" si="8"/>
        <v>July</v>
      </c>
      <c r="E162" s="77" t="str">
        <f t="shared" si="10"/>
        <v>Thursday</v>
      </c>
      <c r="F162" s="78" t="str">
        <f t="shared" si="11"/>
        <v>No</v>
      </c>
      <c r="G162" s="79">
        <f>IFERROR(VLOOKUP($B162,Table5[#All],4,FALSE),"0")</f>
        <v>28</v>
      </c>
      <c r="H162" s="79">
        <f>IFERROR(VLOOKUP($B162,Table7[#All],3,FALSE),"0")</f>
        <v>10</v>
      </c>
      <c r="I162" s="66" t="b">
        <f>COUNTIF('Events impacting SvD volume'!$A$2:$A$21,$B162)&gt;0</f>
        <v>0</v>
      </c>
      <c r="J162" s="80" t="s">
        <v>1634</v>
      </c>
      <c r="K162" s="74">
        <f t="shared" si="9"/>
        <v>28</v>
      </c>
      <c r="M162" s="107" t="str">
        <f>IF(I162=FALSE,"",IFERROR(INDEX('Events impacting SvD volume'!$D$2:$D$21,MATCH(B162,'Events impacting SvD volume'!$A$2:$A$21,0)),""))</f>
        <v/>
      </c>
      <c r="N162" s="99" t="str">
        <f t="shared" si="6"/>
        <v/>
      </c>
    </row>
    <row r="163" spans="2:14" hidden="1" x14ac:dyDescent="0.25">
      <c r="B163" s="37">
        <v>44029</v>
      </c>
      <c r="C163" s="37" t="str">
        <f t="shared" si="7"/>
        <v>2020</v>
      </c>
      <c r="D163" s="37" t="str">
        <f t="shared" si="8"/>
        <v>July</v>
      </c>
      <c r="E163" s="77" t="str">
        <f t="shared" si="10"/>
        <v>Friday</v>
      </c>
      <c r="F163" s="78" t="str">
        <f t="shared" si="11"/>
        <v>No</v>
      </c>
      <c r="G163" s="79">
        <f>IFERROR(VLOOKUP($B163,Table5[#All],4,FALSE),"0")</f>
        <v>32</v>
      </c>
      <c r="H163" s="79">
        <f>IFERROR(VLOOKUP($B163,Table7[#All],3,FALSE),"0")</f>
        <v>10</v>
      </c>
      <c r="I163" s="66" t="b">
        <f>COUNTIF('Events impacting SvD volume'!$A$2:$A$21,$B163)&gt;0</f>
        <v>0</v>
      </c>
      <c r="J163" s="80" t="s">
        <v>1634</v>
      </c>
      <c r="K163" s="74">
        <f t="shared" si="9"/>
        <v>32</v>
      </c>
      <c r="M163" s="107" t="str">
        <f>IF(I163=FALSE,"",IFERROR(INDEX('Events impacting SvD volume'!$D$2:$D$21,MATCH(B163,'Events impacting SvD volume'!$A$2:$A$21,0)),""))</f>
        <v/>
      </c>
      <c r="N163" s="99" t="str">
        <f t="shared" si="6"/>
        <v/>
      </c>
    </row>
    <row r="164" spans="2:14" hidden="1" x14ac:dyDescent="0.25">
      <c r="B164" s="37">
        <v>44030</v>
      </c>
      <c r="C164" s="37" t="str">
        <f t="shared" si="7"/>
        <v>2020</v>
      </c>
      <c r="D164" s="37" t="str">
        <f t="shared" si="8"/>
        <v>July</v>
      </c>
      <c r="E164" s="77" t="str">
        <f t="shared" si="10"/>
        <v>Saturday</v>
      </c>
      <c r="F164" s="78" t="str">
        <f t="shared" si="11"/>
        <v>Yes</v>
      </c>
      <c r="G164" s="79">
        <f>IFERROR(VLOOKUP($B164,Table5[#All],4,FALSE),"0")</f>
        <v>58</v>
      </c>
      <c r="H164" s="79">
        <f>IFERROR(VLOOKUP($B164,Table7[#All],3,FALSE),"0")</f>
        <v>10</v>
      </c>
      <c r="I164" s="66" t="b">
        <f>COUNTIF('Events impacting SvD volume'!$A$2:$A$21,$B164)&gt;0</f>
        <v>0</v>
      </c>
      <c r="J164" s="80" t="s">
        <v>1634</v>
      </c>
      <c r="K164" s="74">
        <f t="shared" si="9"/>
        <v>58</v>
      </c>
      <c r="M164" s="107" t="str">
        <f>IF(I164=FALSE,"",IFERROR(INDEX('Events impacting SvD volume'!$D$2:$D$21,MATCH(B164,'Events impacting SvD volume'!$A$2:$A$21,0)),""))</f>
        <v/>
      </c>
      <c r="N164" s="99" t="str">
        <f t="shared" si="6"/>
        <v/>
      </c>
    </row>
    <row r="165" spans="2:14" hidden="1" x14ac:dyDescent="0.25">
      <c r="B165" s="37">
        <v>44031</v>
      </c>
      <c r="C165" s="37" t="str">
        <f t="shared" si="7"/>
        <v>2020</v>
      </c>
      <c r="D165" s="37" t="str">
        <f t="shared" si="8"/>
        <v>July</v>
      </c>
      <c r="E165" s="77" t="str">
        <f t="shared" si="10"/>
        <v>Sunday</v>
      </c>
      <c r="F165" s="78" t="str">
        <f t="shared" si="11"/>
        <v>Yes</v>
      </c>
      <c r="G165" s="79">
        <f>IFERROR(VLOOKUP($B165,Table5[#All],4,FALSE),"0")</f>
        <v>26</v>
      </c>
      <c r="H165" s="79">
        <f>IFERROR(VLOOKUP($B165,Table7[#All],3,FALSE),"0")</f>
        <v>10</v>
      </c>
      <c r="I165" s="66" t="b">
        <f>COUNTIF('Events impacting SvD volume'!$A$2:$A$21,$B165)&gt;0</f>
        <v>0</v>
      </c>
      <c r="J165" s="80" t="s">
        <v>1634</v>
      </c>
      <c r="K165" s="74">
        <f t="shared" si="9"/>
        <v>26</v>
      </c>
      <c r="M165" s="107" t="str">
        <f>IF(I165=FALSE,"",IFERROR(INDEX('Events impacting SvD volume'!$D$2:$D$21,MATCH(B165,'Events impacting SvD volume'!$A$2:$A$21,0)),""))</f>
        <v/>
      </c>
      <c r="N165" s="99" t="str">
        <f t="shared" si="6"/>
        <v/>
      </c>
    </row>
    <row r="166" spans="2:14" hidden="1" x14ac:dyDescent="0.25">
      <c r="B166" s="37">
        <v>44032</v>
      </c>
      <c r="C166" s="37" t="str">
        <f t="shared" si="7"/>
        <v>2020</v>
      </c>
      <c r="D166" s="37" t="str">
        <f t="shared" si="8"/>
        <v>July</v>
      </c>
      <c r="E166" s="77" t="str">
        <f t="shared" si="10"/>
        <v>Monday</v>
      </c>
      <c r="F166" s="78" t="str">
        <f t="shared" si="11"/>
        <v>No</v>
      </c>
      <c r="G166" s="79">
        <f>IFERROR(VLOOKUP($B166,Table5[#All],4,FALSE),"0")</f>
        <v>68</v>
      </c>
      <c r="H166" s="79">
        <f>IFERROR(VLOOKUP($B166,Table7[#All],3,FALSE),"0")</f>
        <v>10</v>
      </c>
      <c r="I166" s="66" t="b">
        <f>COUNTIF('Events impacting SvD volume'!$A$2:$A$21,$B166)&gt;0</f>
        <v>0</v>
      </c>
      <c r="J166" s="80" t="s">
        <v>1634</v>
      </c>
      <c r="K166" s="74">
        <f t="shared" si="9"/>
        <v>68</v>
      </c>
      <c r="M166" s="107" t="str">
        <f>IF(I166=FALSE,"",IFERROR(INDEX('Events impacting SvD volume'!$D$2:$D$21,MATCH(B166,'Events impacting SvD volume'!$A$2:$A$21,0)),""))</f>
        <v/>
      </c>
      <c r="N166" s="99" t="str">
        <f t="shared" si="6"/>
        <v/>
      </c>
    </row>
    <row r="167" spans="2:14" hidden="1" x14ac:dyDescent="0.25">
      <c r="B167" s="37">
        <v>44033</v>
      </c>
      <c r="C167" s="37" t="str">
        <f t="shared" si="7"/>
        <v>2020</v>
      </c>
      <c r="D167" s="37" t="str">
        <f t="shared" si="8"/>
        <v>July</v>
      </c>
      <c r="E167" s="77" t="str">
        <f t="shared" si="10"/>
        <v>Tuesday</v>
      </c>
      <c r="F167" s="78" t="str">
        <f t="shared" si="11"/>
        <v>No</v>
      </c>
      <c r="G167" s="79">
        <f>IFERROR(VLOOKUP($B167,Table5[#All],4,FALSE),"0")</f>
        <v>13</v>
      </c>
      <c r="H167" s="79">
        <f>IFERROR(VLOOKUP($B167,Table7[#All],3,FALSE),"0")</f>
        <v>10</v>
      </c>
      <c r="I167" s="66" t="b">
        <f>COUNTIF('Events impacting SvD volume'!$A$2:$A$21,$B167)&gt;0</f>
        <v>0</v>
      </c>
      <c r="J167" s="80" t="s">
        <v>1634</v>
      </c>
      <c r="K167" s="74">
        <f t="shared" si="9"/>
        <v>13</v>
      </c>
      <c r="M167" s="107" t="str">
        <f>IF(I167=FALSE,"",IFERROR(INDEX('Events impacting SvD volume'!$D$2:$D$21,MATCH(B167,'Events impacting SvD volume'!$A$2:$A$21,0)),""))</f>
        <v/>
      </c>
      <c r="N167" s="99" t="str">
        <f t="shared" si="6"/>
        <v/>
      </c>
    </row>
    <row r="168" spans="2:14" hidden="1" x14ac:dyDescent="0.25">
      <c r="B168" s="37">
        <v>44034</v>
      </c>
      <c r="C168" s="37" t="str">
        <f t="shared" si="7"/>
        <v>2020</v>
      </c>
      <c r="D168" s="37" t="str">
        <f t="shared" si="8"/>
        <v>July</v>
      </c>
      <c r="E168" s="77" t="str">
        <f t="shared" si="10"/>
        <v>Wednesday</v>
      </c>
      <c r="F168" s="78" t="str">
        <f t="shared" si="11"/>
        <v>No</v>
      </c>
      <c r="G168" s="79">
        <f>IFERROR(VLOOKUP($B168,Table5[#All],4,FALSE),"0")</f>
        <v>51</v>
      </c>
      <c r="H168" s="79">
        <f>IFERROR(VLOOKUP($B168,Table7[#All],3,FALSE),"0")</f>
        <v>10</v>
      </c>
      <c r="I168" s="66" t="b">
        <f>COUNTIF('Events impacting SvD volume'!$A$2:$A$21,$B168)&gt;0</f>
        <v>0</v>
      </c>
      <c r="J168" s="80" t="s">
        <v>1634</v>
      </c>
      <c r="K168" s="74">
        <f t="shared" si="9"/>
        <v>51</v>
      </c>
      <c r="M168" s="107" t="str">
        <f>IF(I168=FALSE,"",IFERROR(INDEX('Events impacting SvD volume'!$D$2:$D$21,MATCH(B168,'Events impacting SvD volume'!$A$2:$A$21,0)),""))</f>
        <v/>
      </c>
      <c r="N168" s="99" t="str">
        <f t="shared" si="6"/>
        <v/>
      </c>
    </row>
    <row r="169" spans="2:14" hidden="1" x14ac:dyDescent="0.25">
      <c r="B169" s="37">
        <v>44035</v>
      </c>
      <c r="C169" s="37" t="str">
        <f t="shared" si="7"/>
        <v>2020</v>
      </c>
      <c r="D169" s="37" t="str">
        <f t="shared" si="8"/>
        <v>July</v>
      </c>
      <c r="E169" s="77" t="str">
        <f t="shared" si="10"/>
        <v>Thursday</v>
      </c>
      <c r="F169" s="78" t="str">
        <f t="shared" si="11"/>
        <v>No</v>
      </c>
      <c r="G169" s="79">
        <f>IFERROR(VLOOKUP($B169,Table5[#All],4,FALSE),"0")</f>
        <v>69</v>
      </c>
      <c r="H169" s="79">
        <f>IFERROR(VLOOKUP($B169,Table7[#All],3,FALSE),"0")</f>
        <v>10</v>
      </c>
      <c r="I169" s="66" t="b">
        <f>COUNTIF('Events impacting SvD volume'!$A$2:$A$21,$B169)&gt;0</f>
        <v>0</v>
      </c>
      <c r="J169" s="80" t="s">
        <v>1634</v>
      </c>
      <c r="K169" s="74">
        <f t="shared" si="9"/>
        <v>69</v>
      </c>
      <c r="M169" s="107" t="str">
        <f>IF(I169=FALSE,"",IFERROR(INDEX('Events impacting SvD volume'!$D$2:$D$21,MATCH(B169,'Events impacting SvD volume'!$A$2:$A$21,0)),""))</f>
        <v/>
      </c>
      <c r="N169" s="99" t="str">
        <f t="shared" si="6"/>
        <v/>
      </c>
    </row>
    <row r="170" spans="2:14" hidden="1" x14ac:dyDescent="0.25">
      <c r="B170" s="37">
        <v>44036</v>
      </c>
      <c r="C170" s="37" t="str">
        <f t="shared" si="7"/>
        <v>2020</v>
      </c>
      <c r="D170" s="37" t="str">
        <f t="shared" si="8"/>
        <v>July</v>
      </c>
      <c r="E170" s="77" t="str">
        <f t="shared" si="10"/>
        <v>Friday</v>
      </c>
      <c r="F170" s="78" t="str">
        <f t="shared" si="11"/>
        <v>No</v>
      </c>
      <c r="G170" s="79">
        <f>IFERROR(VLOOKUP($B170,Table5[#All],4,FALSE),"0")</f>
        <v>2</v>
      </c>
      <c r="H170" s="79">
        <f>IFERROR(VLOOKUP($B170,Table7[#All],3,FALSE),"0")</f>
        <v>10</v>
      </c>
      <c r="I170" s="66" t="b">
        <f>COUNTIF('Events impacting SvD volume'!$A$2:$A$21,$B170)&gt;0</f>
        <v>0</v>
      </c>
      <c r="J170" s="80" t="s">
        <v>1634</v>
      </c>
      <c r="K170" s="74">
        <f t="shared" si="9"/>
        <v>2</v>
      </c>
      <c r="M170" s="107" t="str">
        <f>IF(I170=FALSE,"",IFERROR(INDEX('Events impacting SvD volume'!$D$2:$D$21,MATCH(B170,'Events impacting SvD volume'!$A$2:$A$21,0)),""))</f>
        <v/>
      </c>
      <c r="N170" s="99" t="str">
        <f t="shared" si="6"/>
        <v/>
      </c>
    </row>
    <row r="171" spans="2:14" hidden="1" x14ac:dyDescent="0.25">
      <c r="B171" s="37">
        <v>44037</v>
      </c>
      <c r="C171" s="37" t="str">
        <f t="shared" si="7"/>
        <v>2020</v>
      </c>
      <c r="D171" s="37" t="str">
        <f t="shared" si="8"/>
        <v>July</v>
      </c>
      <c r="E171" s="77" t="str">
        <f t="shared" si="10"/>
        <v>Saturday</v>
      </c>
      <c r="F171" s="78" t="str">
        <f t="shared" si="11"/>
        <v>Yes</v>
      </c>
      <c r="G171" s="79">
        <f>IFERROR(VLOOKUP($B171,Table5[#All],4,FALSE),"0")</f>
        <v>32</v>
      </c>
      <c r="H171" s="79">
        <f>IFERROR(VLOOKUP($B171,Table7[#All],3,FALSE),"0")</f>
        <v>10</v>
      </c>
      <c r="I171" s="66" t="b">
        <f>COUNTIF('Events impacting SvD volume'!$A$2:$A$21,$B171)&gt;0</f>
        <v>0</v>
      </c>
      <c r="J171" s="80" t="s">
        <v>1634</v>
      </c>
      <c r="K171" s="74">
        <f t="shared" si="9"/>
        <v>32</v>
      </c>
      <c r="M171" s="107" t="str">
        <f>IF(I171=FALSE,"",IFERROR(INDEX('Events impacting SvD volume'!$D$2:$D$21,MATCH(B171,'Events impacting SvD volume'!$A$2:$A$21,0)),""))</f>
        <v/>
      </c>
      <c r="N171" s="99" t="str">
        <f t="shared" si="6"/>
        <v/>
      </c>
    </row>
    <row r="172" spans="2:14" hidden="1" x14ac:dyDescent="0.25">
      <c r="B172" s="37">
        <v>44038</v>
      </c>
      <c r="C172" s="37" t="str">
        <f t="shared" si="7"/>
        <v>2020</v>
      </c>
      <c r="D172" s="37" t="str">
        <f t="shared" si="8"/>
        <v>July</v>
      </c>
      <c r="E172" s="77" t="str">
        <f t="shared" si="10"/>
        <v>Sunday</v>
      </c>
      <c r="F172" s="78" t="str">
        <f t="shared" si="11"/>
        <v>Yes</v>
      </c>
      <c r="G172" s="79">
        <f>IFERROR(VLOOKUP($B172,Table5[#All],4,FALSE),"0")</f>
        <v>68</v>
      </c>
      <c r="H172" s="79">
        <f>IFERROR(VLOOKUP($B172,Table7[#All],3,FALSE),"0")</f>
        <v>10</v>
      </c>
      <c r="I172" s="66" t="b">
        <f>COUNTIF('Events impacting SvD volume'!$A$2:$A$21,$B172)&gt;0</f>
        <v>0</v>
      </c>
      <c r="J172" s="80" t="s">
        <v>1634</v>
      </c>
      <c r="K172" s="74">
        <f t="shared" si="9"/>
        <v>68</v>
      </c>
      <c r="M172" s="107" t="str">
        <f>IF(I172=FALSE,"",IFERROR(INDEX('Events impacting SvD volume'!$D$2:$D$21,MATCH(B172,'Events impacting SvD volume'!$A$2:$A$21,0)),""))</f>
        <v/>
      </c>
      <c r="N172" s="99" t="str">
        <f t="shared" si="6"/>
        <v/>
      </c>
    </row>
    <row r="173" spans="2:14" hidden="1" x14ac:dyDescent="0.25">
      <c r="B173" s="37">
        <v>44039</v>
      </c>
      <c r="C173" s="37" t="str">
        <f t="shared" si="7"/>
        <v>2020</v>
      </c>
      <c r="D173" s="37" t="str">
        <f t="shared" si="8"/>
        <v>July</v>
      </c>
      <c r="E173" s="77" t="str">
        <f t="shared" si="10"/>
        <v>Monday</v>
      </c>
      <c r="F173" s="78" t="str">
        <f t="shared" si="11"/>
        <v>No</v>
      </c>
      <c r="G173" s="79">
        <f>IFERROR(VLOOKUP($B173,Table5[#All],4,FALSE),"0")</f>
        <v>74</v>
      </c>
      <c r="H173" s="79">
        <f>IFERROR(VLOOKUP($B173,Table7[#All],3,FALSE),"0")</f>
        <v>10</v>
      </c>
      <c r="I173" s="66" t="b">
        <f>COUNTIF('Events impacting SvD volume'!$A$2:$A$21,$B173)&gt;0</f>
        <v>0</v>
      </c>
      <c r="J173" s="80" t="s">
        <v>1634</v>
      </c>
      <c r="K173" s="74">
        <f t="shared" si="9"/>
        <v>74</v>
      </c>
      <c r="M173" s="107" t="str">
        <f>IF(I173=FALSE,"",IFERROR(INDEX('Events impacting SvD volume'!$D$2:$D$21,MATCH(B173,'Events impacting SvD volume'!$A$2:$A$21,0)),""))</f>
        <v/>
      </c>
      <c r="N173" s="99" t="str">
        <f t="shared" si="6"/>
        <v/>
      </c>
    </row>
    <row r="174" spans="2:14" hidden="1" x14ac:dyDescent="0.25">
      <c r="B174" s="37">
        <v>44040</v>
      </c>
      <c r="C174" s="37" t="str">
        <f t="shared" si="7"/>
        <v>2020</v>
      </c>
      <c r="D174" s="37" t="str">
        <f t="shared" si="8"/>
        <v>July</v>
      </c>
      <c r="E174" s="77" t="str">
        <f t="shared" si="10"/>
        <v>Tuesday</v>
      </c>
      <c r="F174" s="78" t="str">
        <f t="shared" si="11"/>
        <v>No</v>
      </c>
      <c r="G174" s="79">
        <f>IFERROR(VLOOKUP($B174,Table5[#All],4,FALSE),"0")</f>
        <v>51</v>
      </c>
      <c r="H174" s="79">
        <f>IFERROR(VLOOKUP($B174,Table7[#All],3,FALSE),"0")</f>
        <v>10</v>
      </c>
      <c r="I174" s="66" t="b">
        <f>COUNTIF('Events impacting SvD volume'!$A$2:$A$21,$B174)&gt;0</f>
        <v>0</v>
      </c>
      <c r="J174" s="80" t="s">
        <v>1634</v>
      </c>
      <c r="K174" s="74">
        <f t="shared" si="9"/>
        <v>51</v>
      </c>
      <c r="M174" s="107" t="str">
        <f>IF(I174=FALSE,"",IFERROR(INDEX('Events impacting SvD volume'!$D$2:$D$21,MATCH(B174,'Events impacting SvD volume'!$A$2:$A$21,0)),""))</f>
        <v/>
      </c>
      <c r="N174" s="99" t="str">
        <f t="shared" ref="N174:N237" si="12">IF(J174="","",G174)</f>
        <v/>
      </c>
    </row>
    <row r="175" spans="2:14" hidden="1" x14ac:dyDescent="0.25">
      <c r="B175" s="37">
        <v>44041</v>
      </c>
      <c r="C175" s="37" t="str">
        <f t="shared" ref="C175:C238" si="13">TEXT(B175,"YYYY")</f>
        <v>2020</v>
      </c>
      <c r="D175" s="37" t="str">
        <f t="shared" ref="D175:D238" si="14">TEXT(B175,"MMMM")</f>
        <v>July</v>
      </c>
      <c r="E175" s="77" t="str">
        <f t="shared" si="10"/>
        <v>Wednesday</v>
      </c>
      <c r="F175" s="78" t="str">
        <f t="shared" si="11"/>
        <v>No</v>
      </c>
      <c r="G175" s="79">
        <f>IFERROR(VLOOKUP($B175,Table5[#All],4,FALSE),"0")</f>
        <v>59</v>
      </c>
      <c r="H175" s="79">
        <f>IFERROR(VLOOKUP($B175,Table7[#All],3,FALSE),"0")</f>
        <v>10</v>
      </c>
      <c r="I175" s="66" t="b">
        <f>COUNTIF('Events impacting SvD volume'!$A$2:$A$21,$B175)&gt;0</f>
        <v>0</v>
      </c>
      <c r="J175" s="80" t="s">
        <v>1634</v>
      </c>
      <c r="K175" s="74">
        <f t="shared" ref="K175:K238" si="15">G175</f>
        <v>59</v>
      </c>
      <c r="M175" s="107" t="str">
        <f>IF(I175=FALSE,"",IFERROR(INDEX('Events impacting SvD volume'!$D$2:$D$21,MATCH(B175,'Events impacting SvD volume'!$A$2:$A$21,0)),""))</f>
        <v/>
      </c>
      <c r="N175" s="99" t="str">
        <f t="shared" si="12"/>
        <v/>
      </c>
    </row>
    <row r="176" spans="2:14" hidden="1" x14ac:dyDescent="0.25">
      <c r="B176" s="37">
        <v>44042</v>
      </c>
      <c r="C176" s="37" t="str">
        <f t="shared" si="13"/>
        <v>2020</v>
      </c>
      <c r="D176" s="37" t="str">
        <f t="shared" si="14"/>
        <v>July</v>
      </c>
      <c r="E176" s="77" t="str">
        <f t="shared" ref="E176:E239" si="16">TEXT(B176,"DDDD")</f>
        <v>Thursday</v>
      </c>
      <c r="F176" s="78" t="str">
        <f t="shared" ref="F176:F239" si="17">IFERROR(IF(OR(
E176="Saturday",
E176="Sunday"),"Yes","No"),"")</f>
        <v>No</v>
      </c>
      <c r="G176" s="79">
        <f>IFERROR(VLOOKUP($B176,Table5[#All],4,FALSE),"0")</f>
        <v>6</v>
      </c>
      <c r="H176" s="79">
        <f>IFERROR(VLOOKUP($B176,Table7[#All],3,FALSE),"0")</f>
        <v>10</v>
      </c>
      <c r="I176" s="66" t="b">
        <f>COUNTIF('Events impacting SvD volume'!$A$2:$A$21,$B176)&gt;0</f>
        <v>0</v>
      </c>
      <c r="J176" s="80" t="s">
        <v>1634</v>
      </c>
      <c r="K176" s="74">
        <f t="shared" si="15"/>
        <v>6</v>
      </c>
      <c r="M176" s="107" t="str">
        <f>IF(I176=FALSE,"",IFERROR(INDEX('Events impacting SvD volume'!$D$2:$D$21,MATCH(B176,'Events impacting SvD volume'!$A$2:$A$21,0)),""))</f>
        <v/>
      </c>
      <c r="N176" s="99" t="str">
        <f t="shared" si="12"/>
        <v/>
      </c>
    </row>
    <row r="177" spans="2:14" hidden="1" x14ac:dyDescent="0.25">
      <c r="B177" s="37">
        <v>44043</v>
      </c>
      <c r="C177" s="37" t="str">
        <f t="shared" si="13"/>
        <v>2020</v>
      </c>
      <c r="D177" s="37" t="str">
        <f t="shared" si="14"/>
        <v>July</v>
      </c>
      <c r="E177" s="77" t="str">
        <f t="shared" si="16"/>
        <v>Friday</v>
      </c>
      <c r="F177" s="78" t="str">
        <f t="shared" si="17"/>
        <v>No</v>
      </c>
      <c r="G177" s="79">
        <f>IFERROR(VLOOKUP($B177,Table5[#All],4,FALSE),"0")</f>
        <v>26</v>
      </c>
      <c r="H177" s="79">
        <f>IFERROR(VLOOKUP($B177,Table7[#All],3,FALSE),"0")</f>
        <v>10</v>
      </c>
      <c r="I177" s="66" t="b">
        <f>COUNTIF('Events impacting SvD volume'!$A$2:$A$21,$B177)&gt;0</f>
        <v>0</v>
      </c>
      <c r="J177" s="80" t="s">
        <v>1634</v>
      </c>
      <c r="K177" s="74">
        <f t="shared" si="15"/>
        <v>26</v>
      </c>
      <c r="M177" s="107" t="str">
        <f>IF(I177=FALSE,"",IFERROR(INDEX('Events impacting SvD volume'!$D$2:$D$21,MATCH(B177,'Events impacting SvD volume'!$A$2:$A$21,0)),""))</f>
        <v/>
      </c>
      <c r="N177" s="99" t="str">
        <f t="shared" si="12"/>
        <v/>
      </c>
    </row>
    <row r="178" spans="2:14" hidden="1" x14ac:dyDescent="0.25">
      <c r="B178" s="37">
        <v>44044</v>
      </c>
      <c r="C178" s="37" t="str">
        <f t="shared" si="13"/>
        <v>2020</v>
      </c>
      <c r="D178" s="37" t="str">
        <f t="shared" si="14"/>
        <v>August</v>
      </c>
      <c r="E178" s="77" t="str">
        <f t="shared" si="16"/>
        <v>Saturday</v>
      </c>
      <c r="F178" s="78" t="str">
        <f t="shared" si="17"/>
        <v>Yes</v>
      </c>
      <c r="G178" s="79">
        <f>IFERROR(VLOOKUP($B178,Table5[#All],4,FALSE),"0")</f>
        <v>34</v>
      </c>
      <c r="H178" s="79">
        <f>IFERROR(VLOOKUP($B178,Table7[#All],3,FALSE),"0")</f>
        <v>10</v>
      </c>
      <c r="I178" s="66" t="b">
        <f>COUNTIF('Events impacting SvD volume'!$A$2:$A$21,$B178)&gt;0</f>
        <v>0</v>
      </c>
      <c r="J178" s="80" t="s">
        <v>1634</v>
      </c>
      <c r="K178" s="74">
        <f t="shared" si="15"/>
        <v>34</v>
      </c>
      <c r="M178" s="107" t="str">
        <f>IF(I178=FALSE,"",IFERROR(INDEX('Events impacting SvD volume'!$D$2:$D$21,MATCH(B178,'Events impacting SvD volume'!$A$2:$A$21,0)),""))</f>
        <v/>
      </c>
      <c r="N178" s="99" t="str">
        <f t="shared" si="12"/>
        <v/>
      </c>
    </row>
    <row r="179" spans="2:14" hidden="1" x14ac:dyDescent="0.25">
      <c r="B179" s="37">
        <v>44045</v>
      </c>
      <c r="C179" s="37" t="str">
        <f t="shared" si="13"/>
        <v>2020</v>
      </c>
      <c r="D179" s="37" t="str">
        <f t="shared" si="14"/>
        <v>August</v>
      </c>
      <c r="E179" s="77" t="str">
        <f t="shared" si="16"/>
        <v>Sunday</v>
      </c>
      <c r="F179" s="78" t="str">
        <f t="shared" si="17"/>
        <v>Yes</v>
      </c>
      <c r="G179" s="79">
        <f>IFERROR(VLOOKUP($B179,Table5[#All],4,FALSE),"0")</f>
        <v>26</v>
      </c>
      <c r="H179" s="79">
        <f>IFERROR(VLOOKUP($B179,Table7[#All],3,FALSE),"0")</f>
        <v>10</v>
      </c>
      <c r="I179" s="66" t="b">
        <f>COUNTIF('Events impacting SvD volume'!$A$2:$A$21,$B179)&gt;0</f>
        <v>0</v>
      </c>
      <c r="J179" s="80" t="s">
        <v>1634</v>
      </c>
      <c r="K179" s="74">
        <f t="shared" si="15"/>
        <v>26</v>
      </c>
      <c r="M179" s="107" t="str">
        <f>IF(I179=FALSE,"",IFERROR(INDEX('Events impacting SvD volume'!$D$2:$D$21,MATCH(B179,'Events impacting SvD volume'!$A$2:$A$21,0)),""))</f>
        <v/>
      </c>
      <c r="N179" s="99" t="str">
        <f t="shared" si="12"/>
        <v/>
      </c>
    </row>
    <row r="180" spans="2:14" hidden="1" x14ac:dyDescent="0.25">
      <c r="B180" s="37">
        <v>44046</v>
      </c>
      <c r="C180" s="37" t="str">
        <f t="shared" si="13"/>
        <v>2020</v>
      </c>
      <c r="D180" s="37" t="str">
        <f t="shared" si="14"/>
        <v>August</v>
      </c>
      <c r="E180" s="77" t="str">
        <f t="shared" si="16"/>
        <v>Monday</v>
      </c>
      <c r="F180" s="78" t="str">
        <f t="shared" si="17"/>
        <v>No</v>
      </c>
      <c r="G180" s="79">
        <f>IFERROR(VLOOKUP($B180,Table5[#All],4,FALSE),"0")</f>
        <v>19</v>
      </c>
      <c r="H180" s="79">
        <f>IFERROR(VLOOKUP($B180,Table7[#All],3,FALSE),"0")</f>
        <v>10</v>
      </c>
      <c r="I180" s="66" t="b">
        <f>COUNTIF('Events impacting SvD volume'!$A$2:$A$21,$B180)&gt;0</f>
        <v>0</v>
      </c>
      <c r="J180" s="80" t="s">
        <v>1634</v>
      </c>
      <c r="K180" s="74">
        <f t="shared" si="15"/>
        <v>19</v>
      </c>
      <c r="M180" s="107" t="str">
        <f>IF(I180=FALSE,"",IFERROR(INDEX('Events impacting SvD volume'!$D$2:$D$21,MATCH(B180,'Events impacting SvD volume'!$A$2:$A$21,0)),""))</f>
        <v/>
      </c>
      <c r="N180" s="99" t="str">
        <f t="shared" si="12"/>
        <v/>
      </c>
    </row>
    <row r="181" spans="2:14" hidden="1" x14ac:dyDescent="0.25">
      <c r="B181" s="37">
        <v>44047</v>
      </c>
      <c r="C181" s="37" t="str">
        <f t="shared" si="13"/>
        <v>2020</v>
      </c>
      <c r="D181" s="37" t="str">
        <f t="shared" si="14"/>
        <v>August</v>
      </c>
      <c r="E181" s="77" t="str">
        <f t="shared" si="16"/>
        <v>Tuesday</v>
      </c>
      <c r="F181" s="78" t="str">
        <f t="shared" si="17"/>
        <v>No</v>
      </c>
      <c r="G181" s="79">
        <f>IFERROR(VLOOKUP($B181,Table5[#All],4,FALSE),"0")</f>
        <v>71</v>
      </c>
      <c r="H181" s="79">
        <f>IFERROR(VLOOKUP($B181,Table7[#All],3,FALSE),"0")</f>
        <v>10</v>
      </c>
      <c r="I181" s="66" t="b">
        <f>COUNTIF('Events impacting SvD volume'!$A$2:$A$21,$B181)&gt;0</f>
        <v>0</v>
      </c>
      <c r="J181" s="80" t="s">
        <v>1634</v>
      </c>
      <c r="K181" s="74">
        <f t="shared" si="15"/>
        <v>71</v>
      </c>
      <c r="M181" s="107" t="str">
        <f>IF(I181=FALSE,"",IFERROR(INDEX('Events impacting SvD volume'!$D$2:$D$21,MATCH(B181,'Events impacting SvD volume'!$A$2:$A$21,0)),""))</f>
        <v/>
      </c>
      <c r="N181" s="99" t="str">
        <f t="shared" si="12"/>
        <v/>
      </c>
    </row>
    <row r="182" spans="2:14" hidden="1" x14ac:dyDescent="0.25">
      <c r="B182" s="37">
        <v>44048</v>
      </c>
      <c r="C182" s="37" t="str">
        <f t="shared" si="13"/>
        <v>2020</v>
      </c>
      <c r="D182" s="37" t="str">
        <f t="shared" si="14"/>
        <v>August</v>
      </c>
      <c r="E182" s="77" t="str">
        <f t="shared" si="16"/>
        <v>Wednesday</v>
      </c>
      <c r="F182" s="78" t="str">
        <f t="shared" si="17"/>
        <v>No</v>
      </c>
      <c r="G182" s="79">
        <f>IFERROR(VLOOKUP($B182,Table5[#All],4,FALSE),"0")</f>
        <v>8</v>
      </c>
      <c r="H182" s="79">
        <f>IFERROR(VLOOKUP($B182,Table7[#All],3,FALSE),"0")</f>
        <v>10</v>
      </c>
      <c r="I182" s="66" t="b">
        <f>COUNTIF('Events impacting SvD volume'!$A$2:$A$21,$B182)&gt;0</f>
        <v>0</v>
      </c>
      <c r="J182" s="80" t="s">
        <v>1634</v>
      </c>
      <c r="K182" s="74">
        <f t="shared" si="15"/>
        <v>8</v>
      </c>
      <c r="M182" s="107" t="str">
        <f>IF(I182=FALSE,"",IFERROR(INDEX('Events impacting SvD volume'!$D$2:$D$21,MATCH(B182,'Events impacting SvD volume'!$A$2:$A$21,0)),""))</f>
        <v/>
      </c>
      <c r="N182" s="99" t="str">
        <f t="shared" si="12"/>
        <v/>
      </c>
    </row>
    <row r="183" spans="2:14" hidden="1" x14ac:dyDescent="0.25">
      <c r="B183" s="37">
        <v>44049</v>
      </c>
      <c r="C183" s="37" t="str">
        <f t="shared" si="13"/>
        <v>2020</v>
      </c>
      <c r="D183" s="37" t="str">
        <f t="shared" si="14"/>
        <v>August</v>
      </c>
      <c r="E183" s="77" t="str">
        <f t="shared" si="16"/>
        <v>Thursday</v>
      </c>
      <c r="F183" s="78" t="str">
        <f t="shared" si="17"/>
        <v>No</v>
      </c>
      <c r="G183" s="79">
        <f>IFERROR(VLOOKUP($B183,Table5[#All],4,FALSE),"0")</f>
        <v>18</v>
      </c>
      <c r="H183" s="79">
        <f>IFERROR(VLOOKUP($B183,Table7[#All],3,FALSE),"0")</f>
        <v>10</v>
      </c>
      <c r="I183" s="66" t="b">
        <f>COUNTIF('Events impacting SvD volume'!$A$2:$A$21,$B183)&gt;0</f>
        <v>0</v>
      </c>
      <c r="J183" s="80" t="s">
        <v>1634</v>
      </c>
      <c r="K183" s="74">
        <f t="shared" si="15"/>
        <v>18</v>
      </c>
      <c r="M183" s="107" t="str">
        <f>IF(I183=FALSE,"",IFERROR(INDEX('Events impacting SvD volume'!$D$2:$D$21,MATCH(B183,'Events impacting SvD volume'!$A$2:$A$21,0)),""))</f>
        <v/>
      </c>
      <c r="N183" s="99" t="str">
        <f t="shared" si="12"/>
        <v/>
      </c>
    </row>
    <row r="184" spans="2:14" hidden="1" x14ac:dyDescent="0.25">
      <c r="B184" s="37">
        <v>44050</v>
      </c>
      <c r="C184" s="37" t="str">
        <f t="shared" si="13"/>
        <v>2020</v>
      </c>
      <c r="D184" s="37" t="str">
        <f t="shared" si="14"/>
        <v>August</v>
      </c>
      <c r="E184" s="77" t="str">
        <f t="shared" si="16"/>
        <v>Friday</v>
      </c>
      <c r="F184" s="78" t="str">
        <f t="shared" si="17"/>
        <v>No</v>
      </c>
      <c r="G184" s="79">
        <f>IFERROR(VLOOKUP($B184,Table5[#All],4,FALSE),"0")</f>
        <v>59</v>
      </c>
      <c r="H184" s="79">
        <f>IFERROR(VLOOKUP($B184,Table7[#All],3,FALSE),"0")</f>
        <v>10</v>
      </c>
      <c r="I184" s="66" t="b">
        <f>COUNTIF('Events impacting SvD volume'!$A$2:$A$21,$B184)&gt;0</f>
        <v>0</v>
      </c>
      <c r="J184" s="80" t="s">
        <v>1634</v>
      </c>
      <c r="K184" s="74">
        <f t="shared" si="15"/>
        <v>59</v>
      </c>
      <c r="M184" s="107" t="str">
        <f>IF(I184=FALSE,"",IFERROR(INDEX('Events impacting SvD volume'!$D$2:$D$21,MATCH(B184,'Events impacting SvD volume'!$A$2:$A$21,0)),""))</f>
        <v/>
      </c>
      <c r="N184" s="99" t="str">
        <f t="shared" si="12"/>
        <v/>
      </c>
    </row>
    <row r="185" spans="2:14" hidden="1" x14ac:dyDescent="0.25">
      <c r="B185" s="37">
        <v>44051</v>
      </c>
      <c r="C185" s="37" t="str">
        <f t="shared" si="13"/>
        <v>2020</v>
      </c>
      <c r="D185" s="37" t="str">
        <f t="shared" si="14"/>
        <v>August</v>
      </c>
      <c r="E185" s="77" t="str">
        <f t="shared" si="16"/>
        <v>Saturday</v>
      </c>
      <c r="F185" s="78" t="str">
        <f t="shared" si="17"/>
        <v>Yes</v>
      </c>
      <c r="G185" s="79">
        <f>IFERROR(VLOOKUP($B185,Table5[#All],4,FALSE),"0")</f>
        <v>25</v>
      </c>
      <c r="H185" s="79">
        <f>IFERROR(VLOOKUP($B185,Table7[#All],3,FALSE),"0")</f>
        <v>10</v>
      </c>
      <c r="I185" s="66" t="b">
        <f>COUNTIF('Events impacting SvD volume'!$A$2:$A$21,$B185)&gt;0</f>
        <v>0</v>
      </c>
      <c r="J185" s="80" t="s">
        <v>1634</v>
      </c>
      <c r="K185" s="74">
        <f t="shared" si="15"/>
        <v>25</v>
      </c>
      <c r="M185" s="107" t="str">
        <f>IF(I185=FALSE,"",IFERROR(INDEX('Events impacting SvD volume'!$D$2:$D$21,MATCH(B185,'Events impacting SvD volume'!$A$2:$A$21,0)),""))</f>
        <v/>
      </c>
      <c r="N185" s="99" t="str">
        <f t="shared" si="12"/>
        <v/>
      </c>
    </row>
    <row r="186" spans="2:14" hidden="1" x14ac:dyDescent="0.25">
      <c r="B186" s="37">
        <v>44052</v>
      </c>
      <c r="C186" s="37" t="str">
        <f t="shared" si="13"/>
        <v>2020</v>
      </c>
      <c r="D186" s="37" t="str">
        <f t="shared" si="14"/>
        <v>August</v>
      </c>
      <c r="E186" s="77" t="str">
        <f t="shared" si="16"/>
        <v>Sunday</v>
      </c>
      <c r="F186" s="78" t="str">
        <f t="shared" si="17"/>
        <v>Yes</v>
      </c>
      <c r="G186" s="79">
        <f>IFERROR(VLOOKUP($B186,Table5[#All],4,FALSE),"0")</f>
        <v>66</v>
      </c>
      <c r="H186" s="79">
        <f>IFERROR(VLOOKUP($B186,Table7[#All],3,FALSE),"0")</f>
        <v>10</v>
      </c>
      <c r="I186" s="66" t="b">
        <f>COUNTIF('Events impacting SvD volume'!$A$2:$A$21,$B186)&gt;0</f>
        <v>0</v>
      </c>
      <c r="J186" s="80" t="s">
        <v>1634</v>
      </c>
      <c r="K186" s="74">
        <f t="shared" si="15"/>
        <v>66</v>
      </c>
      <c r="M186" s="107" t="str">
        <f>IF(I186=FALSE,"",IFERROR(INDEX('Events impacting SvD volume'!$D$2:$D$21,MATCH(B186,'Events impacting SvD volume'!$A$2:$A$21,0)),""))</f>
        <v/>
      </c>
      <c r="N186" s="99" t="str">
        <f t="shared" si="12"/>
        <v/>
      </c>
    </row>
    <row r="187" spans="2:14" hidden="1" x14ac:dyDescent="0.25">
      <c r="B187" s="37">
        <v>44053</v>
      </c>
      <c r="C187" s="37" t="str">
        <f t="shared" si="13"/>
        <v>2020</v>
      </c>
      <c r="D187" s="37" t="str">
        <f t="shared" si="14"/>
        <v>August</v>
      </c>
      <c r="E187" s="77" t="str">
        <f t="shared" si="16"/>
        <v>Monday</v>
      </c>
      <c r="F187" s="78" t="str">
        <f t="shared" si="17"/>
        <v>No</v>
      </c>
      <c r="G187" s="79">
        <f>IFERROR(VLOOKUP($B187,Table5[#All],4,FALSE),"0")</f>
        <v>36</v>
      </c>
      <c r="H187" s="79">
        <f>IFERROR(VLOOKUP($B187,Table7[#All],3,FALSE),"0")</f>
        <v>10</v>
      </c>
      <c r="I187" s="66" t="b">
        <f>COUNTIF('Events impacting SvD volume'!$A$2:$A$21,$B187)&gt;0</f>
        <v>0</v>
      </c>
      <c r="J187" s="80" t="s">
        <v>1634</v>
      </c>
      <c r="K187" s="74">
        <f t="shared" si="15"/>
        <v>36</v>
      </c>
      <c r="M187" s="107" t="str">
        <f>IF(I187=FALSE,"",IFERROR(INDEX('Events impacting SvD volume'!$D$2:$D$21,MATCH(B187,'Events impacting SvD volume'!$A$2:$A$21,0)),""))</f>
        <v/>
      </c>
      <c r="N187" s="99" t="str">
        <f t="shared" si="12"/>
        <v/>
      </c>
    </row>
    <row r="188" spans="2:14" hidden="1" x14ac:dyDescent="0.25">
      <c r="B188" s="37">
        <v>44054</v>
      </c>
      <c r="C188" s="37" t="str">
        <f t="shared" si="13"/>
        <v>2020</v>
      </c>
      <c r="D188" s="37" t="str">
        <f t="shared" si="14"/>
        <v>August</v>
      </c>
      <c r="E188" s="77" t="str">
        <f t="shared" si="16"/>
        <v>Tuesday</v>
      </c>
      <c r="F188" s="78" t="str">
        <f t="shared" si="17"/>
        <v>No</v>
      </c>
      <c r="G188" s="79">
        <f>IFERROR(VLOOKUP($B188,Table5[#All],4,FALSE),"0")</f>
        <v>10</v>
      </c>
      <c r="H188" s="79">
        <f>IFERROR(VLOOKUP($B188,Table7[#All],3,FALSE),"0")</f>
        <v>10</v>
      </c>
      <c r="I188" s="66" t="b">
        <f>COUNTIF('Events impacting SvD volume'!$A$2:$A$21,$B188)&gt;0</f>
        <v>0</v>
      </c>
      <c r="J188" s="80" t="s">
        <v>1634</v>
      </c>
      <c r="K188" s="74">
        <f t="shared" si="15"/>
        <v>10</v>
      </c>
      <c r="M188" s="107" t="str">
        <f>IF(I188=FALSE,"",IFERROR(INDEX('Events impacting SvD volume'!$D$2:$D$21,MATCH(B188,'Events impacting SvD volume'!$A$2:$A$21,0)),""))</f>
        <v/>
      </c>
      <c r="N188" s="99" t="str">
        <f t="shared" si="12"/>
        <v/>
      </c>
    </row>
    <row r="189" spans="2:14" hidden="1" x14ac:dyDescent="0.25">
      <c r="B189" s="37">
        <v>44055</v>
      </c>
      <c r="C189" s="37" t="str">
        <f t="shared" si="13"/>
        <v>2020</v>
      </c>
      <c r="D189" s="37" t="str">
        <f t="shared" si="14"/>
        <v>August</v>
      </c>
      <c r="E189" s="77" t="str">
        <f t="shared" si="16"/>
        <v>Wednesday</v>
      </c>
      <c r="F189" s="78" t="str">
        <f t="shared" si="17"/>
        <v>No</v>
      </c>
      <c r="G189" s="79">
        <f>IFERROR(VLOOKUP($B189,Table5[#All],4,FALSE),"0")</f>
        <v>60</v>
      </c>
      <c r="H189" s="79">
        <f>IFERROR(VLOOKUP($B189,Table7[#All],3,FALSE),"0")</f>
        <v>10</v>
      </c>
      <c r="I189" s="66" t="b">
        <f>COUNTIF('Events impacting SvD volume'!$A$2:$A$21,$B189)&gt;0</f>
        <v>0</v>
      </c>
      <c r="J189" s="80" t="s">
        <v>1634</v>
      </c>
      <c r="K189" s="74">
        <f t="shared" si="15"/>
        <v>60</v>
      </c>
      <c r="M189" s="107" t="str">
        <f>IF(I189=FALSE,"",IFERROR(INDEX('Events impacting SvD volume'!$D$2:$D$21,MATCH(B189,'Events impacting SvD volume'!$A$2:$A$21,0)),""))</f>
        <v/>
      </c>
      <c r="N189" s="99" t="str">
        <f t="shared" si="12"/>
        <v/>
      </c>
    </row>
    <row r="190" spans="2:14" hidden="1" x14ac:dyDescent="0.25">
      <c r="B190" s="37">
        <v>44056</v>
      </c>
      <c r="C190" s="37" t="str">
        <f t="shared" si="13"/>
        <v>2020</v>
      </c>
      <c r="D190" s="37" t="str">
        <f t="shared" si="14"/>
        <v>August</v>
      </c>
      <c r="E190" s="77" t="str">
        <f t="shared" si="16"/>
        <v>Thursday</v>
      </c>
      <c r="F190" s="78" t="str">
        <f t="shared" si="17"/>
        <v>No</v>
      </c>
      <c r="G190" s="79">
        <f>IFERROR(VLOOKUP($B190,Table5[#All],4,FALSE),"0")</f>
        <v>57</v>
      </c>
      <c r="H190" s="79">
        <f>IFERROR(VLOOKUP($B190,Table7[#All],3,FALSE),"0")</f>
        <v>10</v>
      </c>
      <c r="I190" s="66" t="b">
        <f>COUNTIF('Events impacting SvD volume'!$A$2:$A$21,$B190)&gt;0</f>
        <v>0</v>
      </c>
      <c r="J190" s="80" t="s">
        <v>1634</v>
      </c>
      <c r="K190" s="74">
        <f t="shared" si="15"/>
        <v>57</v>
      </c>
      <c r="M190" s="107" t="str">
        <f>IF(I190=FALSE,"",IFERROR(INDEX('Events impacting SvD volume'!$D$2:$D$21,MATCH(B190,'Events impacting SvD volume'!$A$2:$A$21,0)),""))</f>
        <v/>
      </c>
      <c r="N190" s="99" t="str">
        <f t="shared" si="12"/>
        <v/>
      </c>
    </row>
    <row r="191" spans="2:14" hidden="1" x14ac:dyDescent="0.25">
      <c r="B191" s="37">
        <v>44057</v>
      </c>
      <c r="C191" s="37" t="str">
        <f t="shared" si="13"/>
        <v>2020</v>
      </c>
      <c r="D191" s="37" t="str">
        <f t="shared" si="14"/>
        <v>August</v>
      </c>
      <c r="E191" s="77" t="str">
        <f t="shared" si="16"/>
        <v>Friday</v>
      </c>
      <c r="F191" s="78" t="str">
        <f t="shared" si="17"/>
        <v>No</v>
      </c>
      <c r="G191" s="79">
        <f>IFERROR(VLOOKUP($B191,Table5[#All],4,FALSE),"0")</f>
        <v>20</v>
      </c>
      <c r="H191" s="79">
        <f>IFERROR(VLOOKUP($B191,Table7[#All],3,FALSE),"0")</f>
        <v>10</v>
      </c>
      <c r="I191" s="66" t="b">
        <f>COUNTIF('Events impacting SvD volume'!$A$2:$A$21,$B191)&gt;0</f>
        <v>0</v>
      </c>
      <c r="J191" s="80" t="s">
        <v>1634</v>
      </c>
      <c r="K191" s="74">
        <f t="shared" si="15"/>
        <v>20</v>
      </c>
      <c r="M191" s="107" t="str">
        <f>IF(I191=FALSE,"",IFERROR(INDEX('Events impacting SvD volume'!$D$2:$D$21,MATCH(B191,'Events impacting SvD volume'!$A$2:$A$21,0)),""))</f>
        <v/>
      </c>
      <c r="N191" s="99" t="str">
        <f t="shared" si="12"/>
        <v/>
      </c>
    </row>
    <row r="192" spans="2:14" hidden="1" x14ac:dyDescent="0.25">
      <c r="B192" s="37">
        <v>44058</v>
      </c>
      <c r="C192" s="37" t="str">
        <f t="shared" si="13"/>
        <v>2020</v>
      </c>
      <c r="D192" s="37" t="str">
        <f t="shared" si="14"/>
        <v>August</v>
      </c>
      <c r="E192" s="77" t="str">
        <f t="shared" si="16"/>
        <v>Saturday</v>
      </c>
      <c r="F192" s="78" t="str">
        <f t="shared" si="17"/>
        <v>Yes</v>
      </c>
      <c r="G192" s="79">
        <f>IFERROR(VLOOKUP($B192,Table5[#All],4,FALSE),"0")</f>
        <v>24</v>
      </c>
      <c r="H192" s="79">
        <f>IFERROR(VLOOKUP($B192,Table7[#All],3,FALSE),"0")</f>
        <v>10</v>
      </c>
      <c r="I192" s="66" t="b">
        <f>COUNTIF('Events impacting SvD volume'!$A$2:$A$21,$B192)&gt;0</f>
        <v>0</v>
      </c>
      <c r="J192" s="80" t="s">
        <v>1634</v>
      </c>
      <c r="K192" s="74">
        <f t="shared" si="15"/>
        <v>24</v>
      </c>
      <c r="M192" s="107" t="str">
        <f>IF(I192=FALSE,"",IFERROR(INDEX('Events impacting SvD volume'!$D$2:$D$21,MATCH(B192,'Events impacting SvD volume'!$A$2:$A$21,0)),""))</f>
        <v/>
      </c>
      <c r="N192" s="99" t="str">
        <f t="shared" si="12"/>
        <v/>
      </c>
    </row>
    <row r="193" spans="2:14" hidden="1" x14ac:dyDescent="0.25">
      <c r="B193" s="37">
        <v>44059</v>
      </c>
      <c r="C193" s="37" t="str">
        <f t="shared" si="13"/>
        <v>2020</v>
      </c>
      <c r="D193" s="37" t="str">
        <f t="shared" si="14"/>
        <v>August</v>
      </c>
      <c r="E193" s="77" t="str">
        <f t="shared" si="16"/>
        <v>Sunday</v>
      </c>
      <c r="F193" s="78" t="str">
        <f t="shared" si="17"/>
        <v>Yes</v>
      </c>
      <c r="G193" s="79">
        <f>IFERROR(VLOOKUP($B193,Table5[#All],4,FALSE),"0")</f>
        <v>14</v>
      </c>
      <c r="H193" s="79">
        <f>IFERROR(VLOOKUP($B193,Table7[#All],3,FALSE),"0")</f>
        <v>10</v>
      </c>
      <c r="I193" s="66" t="b">
        <f>COUNTIF('Events impacting SvD volume'!$A$2:$A$21,$B193)&gt;0</f>
        <v>0</v>
      </c>
      <c r="J193" s="80" t="s">
        <v>1634</v>
      </c>
      <c r="K193" s="74">
        <f t="shared" si="15"/>
        <v>14</v>
      </c>
      <c r="M193" s="107" t="str">
        <f>IF(I193=FALSE,"",IFERROR(INDEX('Events impacting SvD volume'!$D$2:$D$21,MATCH(B193,'Events impacting SvD volume'!$A$2:$A$21,0)),""))</f>
        <v/>
      </c>
      <c r="N193" s="99" t="str">
        <f t="shared" si="12"/>
        <v/>
      </c>
    </row>
    <row r="194" spans="2:14" hidden="1" x14ac:dyDescent="0.25">
      <c r="B194" s="37">
        <v>44060</v>
      </c>
      <c r="C194" s="37" t="str">
        <f t="shared" si="13"/>
        <v>2020</v>
      </c>
      <c r="D194" s="37" t="str">
        <f t="shared" si="14"/>
        <v>August</v>
      </c>
      <c r="E194" s="77" t="str">
        <f t="shared" si="16"/>
        <v>Monday</v>
      </c>
      <c r="F194" s="78" t="str">
        <f t="shared" si="17"/>
        <v>No</v>
      </c>
      <c r="G194" s="79">
        <f>IFERROR(VLOOKUP($B194,Table5[#All],4,FALSE),"0")</f>
        <v>3</v>
      </c>
      <c r="H194" s="79">
        <f>IFERROR(VLOOKUP($B194,Table7[#All],3,FALSE),"0")</f>
        <v>10</v>
      </c>
      <c r="I194" s="66" t="b">
        <f>COUNTIF('Events impacting SvD volume'!$A$2:$A$21,$B194)&gt;0</f>
        <v>0</v>
      </c>
      <c r="J194" s="80" t="s">
        <v>1634</v>
      </c>
      <c r="K194" s="74">
        <f t="shared" si="15"/>
        <v>3</v>
      </c>
      <c r="M194" s="107" t="str">
        <f>IF(I194=FALSE,"",IFERROR(INDEX('Events impacting SvD volume'!$D$2:$D$21,MATCH(B194,'Events impacting SvD volume'!$A$2:$A$21,0)),""))</f>
        <v/>
      </c>
      <c r="N194" s="99" t="str">
        <f t="shared" si="12"/>
        <v/>
      </c>
    </row>
    <row r="195" spans="2:14" hidden="1" x14ac:dyDescent="0.25">
      <c r="B195" s="37">
        <v>44061</v>
      </c>
      <c r="C195" s="37" t="str">
        <f t="shared" si="13"/>
        <v>2020</v>
      </c>
      <c r="D195" s="37" t="str">
        <f t="shared" si="14"/>
        <v>August</v>
      </c>
      <c r="E195" s="77" t="str">
        <f t="shared" si="16"/>
        <v>Tuesday</v>
      </c>
      <c r="F195" s="78" t="str">
        <f t="shared" si="17"/>
        <v>No</v>
      </c>
      <c r="G195" s="79">
        <f>IFERROR(VLOOKUP($B195,Table5[#All],4,FALSE),"0")</f>
        <v>63</v>
      </c>
      <c r="H195" s="79">
        <f>IFERROR(VLOOKUP($B195,Table7[#All],3,FALSE),"0")</f>
        <v>10</v>
      </c>
      <c r="I195" s="66" t="b">
        <f>COUNTIF('Events impacting SvD volume'!$A$2:$A$21,$B195)&gt;0</f>
        <v>0</v>
      </c>
      <c r="J195" s="80" t="s">
        <v>1634</v>
      </c>
      <c r="K195" s="74">
        <f t="shared" si="15"/>
        <v>63</v>
      </c>
      <c r="M195" s="107" t="str">
        <f>IF(I195=FALSE,"",IFERROR(INDEX('Events impacting SvD volume'!$D$2:$D$21,MATCH(B195,'Events impacting SvD volume'!$A$2:$A$21,0)),""))</f>
        <v/>
      </c>
      <c r="N195" s="99" t="str">
        <f t="shared" si="12"/>
        <v/>
      </c>
    </row>
    <row r="196" spans="2:14" hidden="1" x14ac:dyDescent="0.25">
      <c r="B196" s="37">
        <v>44062</v>
      </c>
      <c r="C196" s="37" t="str">
        <f t="shared" si="13"/>
        <v>2020</v>
      </c>
      <c r="D196" s="37" t="str">
        <f t="shared" si="14"/>
        <v>August</v>
      </c>
      <c r="E196" s="77" t="str">
        <f t="shared" si="16"/>
        <v>Wednesday</v>
      </c>
      <c r="F196" s="78" t="str">
        <f t="shared" si="17"/>
        <v>No</v>
      </c>
      <c r="G196" s="79">
        <f>IFERROR(VLOOKUP($B196,Table5[#All],4,FALSE),"0")</f>
        <v>5</v>
      </c>
      <c r="H196" s="79">
        <f>IFERROR(VLOOKUP($B196,Table7[#All],3,FALSE),"0")</f>
        <v>10</v>
      </c>
      <c r="I196" s="66" t="b">
        <f>COUNTIF('Events impacting SvD volume'!$A$2:$A$21,$B196)&gt;0</f>
        <v>0</v>
      </c>
      <c r="J196" s="80" t="s">
        <v>1634</v>
      </c>
      <c r="K196" s="74">
        <f t="shared" si="15"/>
        <v>5</v>
      </c>
      <c r="M196" s="107" t="str">
        <f>IF(I196=FALSE,"",IFERROR(INDEX('Events impacting SvD volume'!$D$2:$D$21,MATCH(B196,'Events impacting SvD volume'!$A$2:$A$21,0)),""))</f>
        <v/>
      </c>
      <c r="N196" s="99" t="str">
        <f t="shared" si="12"/>
        <v/>
      </c>
    </row>
    <row r="197" spans="2:14" hidden="1" x14ac:dyDescent="0.25">
      <c r="B197" s="37">
        <v>44063</v>
      </c>
      <c r="C197" s="37" t="str">
        <f t="shared" si="13"/>
        <v>2020</v>
      </c>
      <c r="D197" s="37" t="str">
        <f t="shared" si="14"/>
        <v>August</v>
      </c>
      <c r="E197" s="77" t="str">
        <f t="shared" si="16"/>
        <v>Thursday</v>
      </c>
      <c r="F197" s="78" t="str">
        <f t="shared" si="17"/>
        <v>No</v>
      </c>
      <c r="G197" s="79">
        <f>IFERROR(VLOOKUP($B197,Table5[#All],4,FALSE),"0")</f>
        <v>60</v>
      </c>
      <c r="H197" s="79">
        <f>IFERROR(VLOOKUP($B197,Table7[#All],3,FALSE),"0")</f>
        <v>10</v>
      </c>
      <c r="I197" s="66" t="b">
        <f>COUNTIF('Events impacting SvD volume'!$A$2:$A$21,$B197)&gt;0</f>
        <v>0</v>
      </c>
      <c r="J197" s="80" t="s">
        <v>1634</v>
      </c>
      <c r="K197" s="74">
        <f t="shared" si="15"/>
        <v>60</v>
      </c>
      <c r="M197" s="107" t="str">
        <f>IF(I197=FALSE,"",IFERROR(INDEX('Events impacting SvD volume'!$D$2:$D$21,MATCH(B197,'Events impacting SvD volume'!$A$2:$A$21,0)),""))</f>
        <v/>
      </c>
      <c r="N197" s="99" t="str">
        <f t="shared" si="12"/>
        <v/>
      </c>
    </row>
    <row r="198" spans="2:14" hidden="1" x14ac:dyDescent="0.25">
      <c r="B198" s="37">
        <v>44064</v>
      </c>
      <c r="C198" s="37" t="str">
        <f t="shared" si="13"/>
        <v>2020</v>
      </c>
      <c r="D198" s="37" t="str">
        <f t="shared" si="14"/>
        <v>August</v>
      </c>
      <c r="E198" s="77" t="str">
        <f t="shared" si="16"/>
        <v>Friday</v>
      </c>
      <c r="F198" s="78" t="str">
        <f t="shared" si="17"/>
        <v>No</v>
      </c>
      <c r="G198" s="79">
        <f>IFERROR(VLOOKUP($B198,Table5[#All],4,FALSE),"0")</f>
        <v>68</v>
      </c>
      <c r="H198" s="79">
        <f>IFERROR(VLOOKUP($B198,Table7[#All],3,FALSE),"0")</f>
        <v>10</v>
      </c>
      <c r="I198" s="66" t="b">
        <f>COUNTIF('Events impacting SvD volume'!$A$2:$A$21,$B198)&gt;0</f>
        <v>0</v>
      </c>
      <c r="J198" s="80" t="s">
        <v>1634</v>
      </c>
      <c r="K198" s="74">
        <f t="shared" si="15"/>
        <v>68</v>
      </c>
      <c r="M198" s="107" t="str">
        <f>IF(I198=FALSE,"",IFERROR(INDEX('Events impacting SvD volume'!$D$2:$D$21,MATCH(B198,'Events impacting SvD volume'!$A$2:$A$21,0)),""))</f>
        <v/>
      </c>
      <c r="N198" s="99" t="str">
        <f t="shared" si="12"/>
        <v/>
      </c>
    </row>
    <row r="199" spans="2:14" hidden="1" x14ac:dyDescent="0.25">
      <c r="B199" s="37">
        <v>44065</v>
      </c>
      <c r="C199" s="37" t="str">
        <f t="shared" si="13"/>
        <v>2020</v>
      </c>
      <c r="D199" s="37" t="str">
        <f t="shared" si="14"/>
        <v>August</v>
      </c>
      <c r="E199" s="77" t="str">
        <f t="shared" si="16"/>
        <v>Saturday</v>
      </c>
      <c r="F199" s="78" t="str">
        <f t="shared" si="17"/>
        <v>Yes</v>
      </c>
      <c r="G199" s="79">
        <f>IFERROR(VLOOKUP($B199,Table5[#All],4,FALSE),"0")</f>
        <v>10</v>
      </c>
      <c r="H199" s="79">
        <f>IFERROR(VLOOKUP($B199,Table7[#All],3,FALSE),"0")</f>
        <v>10</v>
      </c>
      <c r="I199" s="66" t="b">
        <f>COUNTIF('Events impacting SvD volume'!$A$2:$A$21,$B199)&gt;0</f>
        <v>0</v>
      </c>
      <c r="J199" s="80" t="s">
        <v>1634</v>
      </c>
      <c r="K199" s="74">
        <f t="shared" si="15"/>
        <v>10</v>
      </c>
      <c r="M199" s="107" t="str">
        <f>IF(I199=FALSE,"",IFERROR(INDEX('Events impacting SvD volume'!$D$2:$D$21,MATCH(B199,'Events impacting SvD volume'!$A$2:$A$21,0)),""))</f>
        <v/>
      </c>
      <c r="N199" s="99" t="str">
        <f t="shared" si="12"/>
        <v/>
      </c>
    </row>
    <row r="200" spans="2:14" hidden="1" x14ac:dyDescent="0.25">
      <c r="B200" s="37">
        <v>44066</v>
      </c>
      <c r="C200" s="37" t="str">
        <f t="shared" si="13"/>
        <v>2020</v>
      </c>
      <c r="D200" s="37" t="str">
        <f t="shared" si="14"/>
        <v>August</v>
      </c>
      <c r="E200" s="77" t="str">
        <f t="shared" si="16"/>
        <v>Sunday</v>
      </c>
      <c r="F200" s="78" t="str">
        <f t="shared" si="17"/>
        <v>Yes</v>
      </c>
      <c r="G200" s="79">
        <f>IFERROR(VLOOKUP($B200,Table5[#All],4,FALSE),"0")</f>
        <v>51</v>
      </c>
      <c r="H200" s="79">
        <f>IFERROR(VLOOKUP($B200,Table7[#All],3,FALSE),"0")</f>
        <v>10</v>
      </c>
      <c r="I200" s="66" t="b">
        <f>COUNTIF('Events impacting SvD volume'!$A$2:$A$21,$B200)&gt;0</f>
        <v>0</v>
      </c>
      <c r="J200" s="80" t="s">
        <v>1634</v>
      </c>
      <c r="K200" s="74">
        <f t="shared" si="15"/>
        <v>51</v>
      </c>
      <c r="M200" s="107" t="str">
        <f>IF(I200=FALSE,"",IFERROR(INDEX('Events impacting SvD volume'!$D$2:$D$21,MATCH(B200,'Events impacting SvD volume'!$A$2:$A$21,0)),""))</f>
        <v/>
      </c>
      <c r="N200" s="99" t="str">
        <f t="shared" si="12"/>
        <v/>
      </c>
    </row>
    <row r="201" spans="2:14" hidden="1" x14ac:dyDescent="0.25">
      <c r="B201" s="37">
        <v>44067</v>
      </c>
      <c r="C201" s="37" t="str">
        <f t="shared" si="13"/>
        <v>2020</v>
      </c>
      <c r="D201" s="37" t="str">
        <f t="shared" si="14"/>
        <v>August</v>
      </c>
      <c r="E201" s="77" t="str">
        <f t="shared" si="16"/>
        <v>Monday</v>
      </c>
      <c r="F201" s="78" t="str">
        <f t="shared" si="17"/>
        <v>No</v>
      </c>
      <c r="G201" s="79">
        <f>IFERROR(VLOOKUP($B201,Table5[#All],4,FALSE),"0")</f>
        <v>70</v>
      </c>
      <c r="H201" s="79">
        <f>IFERROR(VLOOKUP($B201,Table7[#All],3,FALSE),"0")</f>
        <v>10</v>
      </c>
      <c r="I201" s="66" t="b">
        <f>COUNTIF('Events impacting SvD volume'!$A$2:$A$21,$B201)&gt;0</f>
        <v>0</v>
      </c>
      <c r="J201" s="80" t="s">
        <v>1634</v>
      </c>
      <c r="K201" s="74">
        <f t="shared" si="15"/>
        <v>70</v>
      </c>
      <c r="M201" s="107" t="str">
        <f>IF(I201=FALSE,"",IFERROR(INDEX('Events impacting SvD volume'!$D$2:$D$21,MATCH(B201,'Events impacting SvD volume'!$A$2:$A$21,0)),""))</f>
        <v/>
      </c>
      <c r="N201" s="99" t="str">
        <f t="shared" si="12"/>
        <v/>
      </c>
    </row>
    <row r="202" spans="2:14" hidden="1" x14ac:dyDescent="0.25">
      <c r="B202" s="37">
        <v>44068</v>
      </c>
      <c r="C202" s="37" t="str">
        <f t="shared" si="13"/>
        <v>2020</v>
      </c>
      <c r="D202" s="37" t="str">
        <f t="shared" si="14"/>
        <v>August</v>
      </c>
      <c r="E202" s="77" t="str">
        <f t="shared" si="16"/>
        <v>Tuesday</v>
      </c>
      <c r="F202" s="78" t="str">
        <f t="shared" si="17"/>
        <v>No</v>
      </c>
      <c r="G202" s="79">
        <f>IFERROR(VLOOKUP($B202,Table5[#All],4,FALSE),"0")</f>
        <v>6</v>
      </c>
      <c r="H202" s="79">
        <f>IFERROR(VLOOKUP($B202,Table7[#All],3,FALSE),"0")</f>
        <v>10</v>
      </c>
      <c r="I202" s="66" t="b">
        <f>COUNTIF('Events impacting SvD volume'!$A$2:$A$21,$B202)&gt;0</f>
        <v>0</v>
      </c>
      <c r="J202" s="80" t="s">
        <v>1634</v>
      </c>
      <c r="K202" s="74">
        <f t="shared" si="15"/>
        <v>6</v>
      </c>
      <c r="M202" s="107" t="str">
        <f>IF(I202=FALSE,"",IFERROR(INDEX('Events impacting SvD volume'!$D$2:$D$21,MATCH(B202,'Events impacting SvD volume'!$A$2:$A$21,0)),""))</f>
        <v/>
      </c>
      <c r="N202" s="99" t="str">
        <f t="shared" si="12"/>
        <v/>
      </c>
    </row>
    <row r="203" spans="2:14" hidden="1" x14ac:dyDescent="0.25">
      <c r="B203" s="37">
        <v>44069</v>
      </c>
      <c r="C203" s="37" t="str">
        <f t="shared" si="13"/>
        <v>2020</v>
      </c>
      <c r="D203" s="37" t="str">
        <f t="shared" si="14"/>
        <v>August</v>
      </c>
      <c r="E203" s="77" t="str">
        <f t="shared" si="16"/>
        <v>Wednesday</v>
      </c>
      <c r="F203" s="78" t="str">
        <f t="shared" si="17"/>
        <v>No</v>
      </c>
      <c r="G203" s="79">
        <f>IFERROR(VLOOKUP($B203,Table5[#All],4,FALSE),"0")</f>
        <v>46</v>
      </c>
      <c r="H203" s="79">
        <f>IFERROR(VLOOKUP($B203,Table7[#All],3,FALSE),"0")</f>
        <v>10</v>
      </c>
      <c r="I203" s="66" t="b">
        <f>COUNTIF('Events impacting SvD volume'!$A$2:$A$21,$B203)&gt;0</f>
        <v>0</v>
      </c>
      <c r="J203" s="80" t="s">
        <v>1634</v>
      </c>
      <c r="K203" s="74">
        <f t="shared" si="15"/>
        <v>46</v>
      </c>
      <c r="M203" s="107" t="str">
        <f>IF(I203=FALSE,"",IFERROR(INDEX('Events impacting SvD volume'!$D$2:$D$21,MATCH(B203,'Events impacting SvD volume'!$A$2:$A$21,0)),""))</f>
        <v/>
      </c>
      <c r="N203" s="99" t="str">
        <f t="shared" si="12"/>
        <v/>
      </c>
    </row>
    <row r="204" spans="2:14" hidden="1" x14ac:dyDescent="0.25">
      <c r="B204" s="37">
        <v>44070</v>
      </c>
      <c r="C204" s="37" t="str">
        <f t="shared" si="13"/>
        <v>2020</v>
      </c>
      <c r="D204" s="37" t="str">
        <f t="shared" si="14"/>
        <v>August</v>
      </c>
      <c r="E204" s="77" t="str">
        <f t="shared" si="16"/>
        <v>Thursday</v>
      </c>
      <c r="F204" s="78" t="str">
        <f t="shared" si="17"/>
        <v>No</v>
      </c>
      <c r="G204" s="79">
        <f>IFERROR(VLOOKUP($B204,Table5[#All],4,FALSE),"0")</f>
        <v>22</v>
      </c>
      <c r="H204" s="79">
        <f>IFERROR(VLOOKUP($B204,Table7[#All],3,FALSE),"0")</f>
        <v>10</v>
      </c>
      <c r="I204" s="66" t="b">
        <f>COUNTIF('Events impacting SvD volume'!$A$2:$A$21,$B204)&gt;0</f>
        <v>0</v>
      </c>
      <c r="J204" s="80" t="s">
        <v>1634</v>
      </c>
      <c r="K204" s="74">
        <f t="shared" si="15"/>
        <v>22</v>
      </c>
      <c r="M204" s="107" t="str">
        <f>IF(I204=FALSE,"",IFERROR(INDEX('Events impacting SvD volume'!$D$2:$D$21,MATCH(B204,'Events impacting SvD volume'!$A$2:$A$21,0)),""))</f>
        <v/>
      </c>
      <c r="N204" s="99" t="str">
        <f t="shared" si="12"/>
        <v/>
      </c>
    </row>
    <row r="205" spans="2:14" hidden="1" x14ac:dyDescent="0.25">
      <c r="B205" s="37">
        <v>44071</v>
      </c>
      <c r="C205" s="37" t="str">
        <f t="shared" si="13"/>
        <v>2020</v>
      </c>
      <c r="D205" s="37" t="str">
        <f t="shared" si="14"/>
        <v>August</v>
      </c>
      <c r="E205" s="77" t="str">
        <f t="shared" si="16"/>
        <v>Friday</v>
      </c>
      <c r="F205" s="78" t="str">
        <f t="shared" si="17"/>
        <v>No</v>
      </c>
      <c r="G205" s="79">
        <f>IFERROR(VLOOKUP($B205,Table5[#All],4,FALSE),"0")</f>
        <v>68</v>
      </c>
      <c r="H205" s="79">
        <f>IFERROR(VLOOKUP($B205,Table7[#All],3,FALSE),"0")</f>
        <v>10</v>
      </c>
      <c r="I205" s="66" t="b">
        <f>COUNTIF('Events impacting SvD volume'!$A$2:$A$21,$B205)&gt;0</f>
        <v>0</v>
      </c>
      <c r="J205" s="80" t="s">
        <v>1634</v>
      </c>
      <c r="K205" s="74">
        <f t="shared" si="15"/>
        <v>68</v>
      </c>
      <c r="M205" s="107" t="str">
        <f>IF(I205=FALSE,"",IFERROR(INDEX('Events impacting SvD volume'!$D$2:$D$21,MATCH(B205,'Events impacting SvD volume'!$A$2:$A$21,0)),""))</f>
        <v/>
      </c>
      <c r="N205" s="99" t="str">
        <f t="shared" si="12"/>
        <v/>
      </c>
    </row>
    <row r="206" spans="2:14" ht="75" hidden="1" x14ac:dyDescent="0.25">
      <c r="B206" s="37">
        <v>44072</v>
      </c>
      <c r="C206" s="37" t="str">
        <f t="shared" si="13"/>
        <v>2020</v>
      </c>
      <c r="D206" s="37" t="str">
        <f t="shared" si="14"/>
        <v>August</v>
      </c>
      <c r="E206" s="77" t="str">
        <f t="shared" si="16"/>
        <v>Saturday</v>
      </c>
      <c r="F206" s="78" t="str">
        <f t="shared" si="17"/>
        <v>Yes</v>
      </c>
      <c r="G206" s="79">
        <f>IFERROR(VLOOKUP($B206,Table5[#All],4,FALSE),"0")</f>
        <v>32</v>
      </c>
      <c r="H206" s="79">
        <f>IFERROR(VLOOKUP($B206,Table7[#All],3,FALSE),"0")</f>
        <v>10</v>
      </c>
      <c r="I206" s="66" t="b">
        <f>COUNTIF('Events impacting SvD volume'!$A$2:$A$21,$B206)&gt;0</f>
        <v>1</v>
      </c>
      <c r="J206" s="80" t="s">
        <v>9587</v>
      </c>
      <c r="K206" s="74">
        <f t="shared" si="15"/>
        <v>32</v>
      </c>
      <c r="M206" s="107" t="str">
        <f>IF(I206=FALSE,"",IFERROR(INDEX('Events impacting SvD volume'!$D$2:$D$21,MATCH(B206,'Events impacting SvD volume'!$A$2:$A$21,0)),""))</f>
        <v>08/29/20
porta volutpat quam pede lobortis ligula sit amet eleifend pede libero quis orci nullam</v>
      </c>
      <c r="N206" s="99">
        <f t="shared" si="12"/>
        <v>32</v>
      </c>
    </row>
    <row r="207" spans="2:14" hidden="1" x14ac:dyDescent="0.25">
      <c r="B207" s="37">
        <v>44073</v>
      </c>
      <c r="C207" s="37" t="str">
        <f t="shared" si="13"/>
        <v>2020</v>
      </c>
      <c r="D207" s="37" t="str">
        <f t="shared" si="14"/>
        <v>August</v>
      </c>
      <c r="E207" s="77" t="str">
        <f t="shared" si="16"/>
        <v>Sunday</v>
      </c>
      <c r="F207" s="78" t="str">
        <f t="shared" si="17"/>
        <v>Yes</v>
      </c>
      <c r="G207" s="79">
        <f>IFERROR(VLOOKUP($B207,Table5[#All],4,FALSE),"0")</f>
        <v>57</v>
      </c>
      <c r="H207" s="79">
        <f>IFERROR(VLOOKUP($B207,Table7[#All],3,FALSE),"0")</f>
        <v>10</v>
      </c>
      <c r="I207" s="66" t="b">
        <f>COUNTIF('Events impacting SvD volume'!$A$2:$A$21,$B207)&gt;0</f>
        <v>0</v>
      </c>
      <c r="J207" s="80" t="s">
        <v>1634</v>
      </c>
      <c r="K207" s="74">
        <f t="shared" si="15"/>
        <v>57</v>
      </c>
      <c r="M207" s="107" t="str">
        <f>IF(I207=FALSE,"",IFERROR(INDEX('Events impacting SvD volume'!$D$2:$D$21,MATCH(B207,'Events impacting SvD volume'!$A$2:$A$21,0)),""))</f>
        <v/>
      </c>
      <c r="N207" s="99" t="str">
        <f t="shared" si="12"/>
        <v/>
      </c>
    </row>
    <row r="208" spans="2:14" hidden="1" x14ac:dyDescent="0.25">
      <c r="B208" s="37">
        <v>44074</v>
      </c>
      <c r="C208" s="37" t="str">
        <f t="shared" si="13"/>
        <v>2020</v>
      </c>
      <c r="D208" s="37" t="str">
        <f t="shared" si="14"/>
        <v>August</v>
      </c>
      <c r="E208" s="77" t="str">
        <f t="shared" si="16"/>
        <v>Monday</v>
      </c>
      <c r="F208" s="78" t="str">
        <f t="shared" si="17"/>
        <v>No</v>
      </c>
      <c r="G208" s="79">
        <f>IFERROR(VLOOKUP($B208,Table5[#All],4,FALSE),"0")</f>
        <v>54</v>
      </c>
      <c r="H208" s="79">
        <f>IFERROR(VLOOKUP($B208,Table7[#All],3,FALSE),"0")</f>
        <v>10</v>
      </c>
      <c r="I208" s="66" t="b">
        <f>COUNTIF('Events impacting SvD volume'!$A$2:$A$21,$B208)&gt;0</f>
        <v>0</v>
      </c>
      <c r="J208" s="80" t="s">
        <v>1634</v>
      </c>
      <c r="K208" s="74">
        <f t="shared" si="15"/>
        <v>54</v>
      </c>
      <c r="M208" s="107" t="str">
        <f>IF(I208=FALSE,"",IFERROR(INDEX('Events impacting SvD volume'!$D$2:$D$21,MATCH(B208,'Events impacting SvD volume'!$A$2:$A$21,0)),""))</f>
        <v/>
      </c>
      <c r="N208" s="99" t="str">
        <f t="shared" si="12"/>
        <v/>
      </c>
    </row>
    <row r="209" spans="2:14" hidden="1" x14ac:dyDescent="0.25">
      <c r="B209" s="37">
        <v>44075</v>
      </c>
      <c r="C209" s="37" t="str">
        <f t="shared" si="13"/>
        <v>2020</v>
      </c>
      <c r="D209" s="37" t="str">
        <f t="shared" si="14"/>
        <v>September</v>
      </c>
      <c r="E209" s="77" t="str">
        <f t="shared" si="16"/>
        <v>Tuesday</v>
      </c>
      <c r="F209" s="78" t="str">
        <f t="shared" si="17"/>
        <v>No</v>
      </c>
      <c r="G209" s="79">
        <f>IFERROR(VLOOKUP($B209,Table5[#All],4,FALSE),"0")</f>
        <v>68</v>
      </c>
      <c r="H209" s="79">
        <f>IFERROR(VLOOKUP($B209,Table7[#All],3,FALSE),"0")</f>
        <v>10</v>
      </c>
      <c r="I209" s="66" t="b">
        <f>COUNTIF('Events impacting SvD volume'!$A$2:$A$21,$B209)&gt;0</f>
        <v>0</v>
      </c>
      <c r="J209" s="80" t="s">
        <v>1634</v>
      </c>
      <c r="K209" s="74">
        <f t="shared" si="15"/>
        <v>68</v>
      </c>
      <c r="M209" s="107" t="str">
        <f>IF(I209=FALSE,"",IFERROR(INDEX('Events impacting SvD volume'!$D$2:$D$21,MATCH(B209,'Events impacting SvD volume'!$A$2:$A$21,0)),""))</f>
        <v/>
      </c>
      <c r="N209" s="99" t="str">
        <f t="shared" si="12"/>
        <v/>
      </c>
    </row>
    <row r="210" spans="2:14" hidden="1" x14ac:dyDescent="0.25">
      <c r="B210" s="37">
        <v>44076</v>
      </c>
      <c r="C210" s="37" t="str">
        <f t="shared" si="13"/>
        <v>2020</v>
      </c>
      <c r="D210" s="37" t="str">
        <f t="shared" si="14"/>
        <v>September</v>
      </c>
      <c r="E210" s="77" t="str">
        <f t="shared" si="16"/>
        <v>Wednesday</v>
      </c>
      <c r="F210" s="78" t="str">
        <f t="shared" si="17"/>
        <v>No</v>
      </c>
      <c r="G210" s="79">
        <f>IFERROR(VLOOKUP($B210,Table5[#All],4,FALSE),"0")</f>
        <v>19</v>
      </c>
      <c r="H210" s="79">
        <f>IFERROR(VLOOKUP($B210,Table7[#All],3,FALSE),"0")</f>
        <v>10</v>
      </c>
      <c r="I210" s="66" t="b">
        <f>COUNTIF('Events impacting SvD volume'!$A$2:$A$21,$B210)&gt;0</f>
        <v>0</v>
      </c>
      <c r="J210" s="80" t="s">
        <v>1634</v>
      </c>
      <c r="K210" s="74">
        <f t="shared" si="15"/>
        <v>19</v>
      </c>
      <c r="M210" s="107" t="str">
        <f>IF(I210=FALSE,"",IFERROR(INDEX('Events impacting SvD volume'!$D$2:$D$21,MATCH(B210,'Events impacting SvD volume'!$A$2:$A$21,0)),""))</f>
        <v/>
      </c>
      <c r="N210" s="99" t="str">
        <f t="shared" si="12"/>
        <v/>
      </c>
    </row>
    <row r="211" spans="2:14" hidden="1" x14ac:dyDescent="0.25">
      <c r="B211" s="37">
        <v>44077</v>
      </c>
      <c r="C211" s="37" t="str">
        <f t="shared" si="13"/>
        <v>2020</v>
      </c>
      <c r="D211" s="37" t="str">
        <f t="shared" si="14"/>
        <v>September</v>
      </c>
      <c r="E211" s="77" t="str">
        <f t="shared" si="16"/>
        <v>Thursday</v>
      </c>
      <c r="F211" s="78" t="str">
        <f t="shared" si="17"/>
        <v>No</v>
      </c>
      <c r="G211" s="79">
        <f>IFERROR(VLOOKUP($B211,Table5[#All],4,FALSE),"0")</f>
        <v>24</v>
      </c>
      <c r="H211" s="79">
        <f>IFERROR(VLOOKUP($B211,Table7[#All],3,FALSE),"0")</f>
        <v>10</v>
      </c>
      <c r="I211" s="66" t="b">
        <f>COUNTIF('Events impacting SvD volume'!$A$2:$A$21,$B211)&gt;0</f>
        <v>0</v>
      </c>
      <c r="J211" s="80" t="s">
        <v>1634</v>
      </c>
      <c r="K211" s="74">
        <f t="shared" si="15"/>
        <v>24</v>
      </c>
      <c r="M211" s="107" t="str">
        <f>IF(I211=FALSE,"",IFERROR(INDEX('Events impacting SvD volume'!$D$2:$D$21,MATCH(B211,'Events impacting SvD volume'!$A$2:$A$21,0)),""))</f>
        <v/>
      </c>
      <c r="N211" s="99" t="str">
        <f t="shared" si="12"/>
        <v/>
      </c>
    </row>
    <row r="212" spans="2:14" hidden="1" x14ac:dyDescent="0.25">
      <c r="B212" s="37">
        <v>44078</v>
      </c>
      <c r="C212" s="37" t="str">
        <f t="shared" si="13"/>
        <v>2020</v>
      </c>
      <c r="D212" s="37" t="str">
        <f t="shared" si="14"/>
        <v>September</v>
      </c>
      <c r="E212" s="77" t="str">
        <f t="shared" si="16"/>
        <v>Friday</v>
      </c>
      <c r="F212" s="78" t="str">
        <f t="shared" si="17"/>
        <v>No</v>
      </c>
      <c r="G212" s="79">
        <f>IFERROR(VLOOKUP($B212,Table5[#All],4,FALSE),"0")</f>
        <v>48</v>
      </c>
      <c r="H212" s="79">
        <f>IFERROR(VLOOKUP($B212,Table7[#All],3,FALSE),"0")</f>
        <v>10</v>
      </c>
      <c r="I212" s="66" t="b">
        <f>COUNTIF('Events impacting SvD volume'!$A$2:$A$21,$B212)&gt;0</f>
        <v>0</v>
      </c>
      <c r="J212" s="80" t="s">
        <v>1634</v>
      </c>
      <c r="K212" s="74">
        <f t="shared" si="15"/>
        <v>48</v>
      </c>
      <c r="M212" s="107" t="str">
        <f>IF(I212=FALSE,"",IFERROR(INDEX('Events impacting SvD volume'!$D$2:$D$21,MATCH(B212,'Events impacting SvD volume'!$A$2:$A$21,0)),""))</f>
        <v/>
      </c>
      <c r="N212" s="99" t="str">
        <f t="shared" si="12"/>
        <v/>
      </c>
    </row>
    <row r="213" spans="2:14" hidden="1" x14ac:dyDescent="0.25">
      <c r="B213" s="37">
        <v>44079</v>
      </c>
      <c r="C213" s="37" t="str">
        <f t="shared" si="13"/>
        <v>2020</v>
      </c>
      <c r="D213" s="37" t="str">
        <f t="shared" si="14"/>
        <v>September</v>
      </c>
      <c r="E213" s="77" t="str">
        <f t="shared" si="16"/>
        <v>Saturday</v>
      </c>
      <c r="F213" s="78" t="str">
        <f t="shared" si="17"/>
        <v>Yes</v>
      </c>
      <c r="G213" s="79">
        <f>IFERROR(VLOOKUP($B213,Table5[#All],4,FALSE),"0")</f>
        <v>70</v>
      </c>
      <c r="H213" s="79">
        <f>IFERROR(VLOOKUP($B213,Table7[#All],3,FALSE),"0")</f>
        <v>10</v>
      </c>
      <c r="I213" s="66" t="b">
        <f>COUNTIF('Events impacting SvD volume'!$A$2:$A$21,$B213)&gt;0</f>
        <v>0</v>
      </c>
      <c r="J213" s="80" t="s">
        <v>1634</v>
      </c>
      <c r="K213" s="74">
        <f t="shared" si="15"/>
        <v>70</v>
      </c>
      <c r="M213" s="107" t="str">
        <f>IF(I213=FALSE,"",IFERROR(INDEX('Events impacting SvD volume'!$D$2:$D$21,MATCH(B213,'Events impacting SvD volume'!$A$2:$A$21,0)),""))</f>
        <v/>
      </c>
      <c r="N213" s="99" t="str">
        <f t="shared" si="12"/>
        <v/>
      </c>
    </row>
    <row r="214" spans="2:14" hidden="1" x14ac:dyDescent="0.25">
      <c r="B214" s="37">
        <v>44080</v>
      </c>
      <c r="C214" s="37" t="str">
        <f t="shared" si="13"/>
        <v>2020</v>
      </c>
      <c r="D214" s="37" t="str">
        <f t="shared" si="14"/>
        <v>September</v>
      </c>
      <c r="E214" s="77" t="str">
        <f t="shared" si="16"/>
        <v>Sunday</v>
      </c>
      <c r="F214" s="78" t="str">
        <f t="shared" si="17"/>
        <v>Yes</v>
      </c>
      <c r="G214" s="79">
        <f>IFERROR(VLOOKUP($B214,Table5[#All],4,FALSE),"0")</f>
        <v>62</v>
      </c>
      <c r="H214" s="79">
        <f>IFERROR(VLOOKUP($B214,Table7[#All],3,FALSE),"0")</f>
        <v>10</v>
      </c>
      <c r="I214" s="66" t="b">
        <f>COUNTIF('Events impacting SvD volume'!$A$2:$A$21,$B214)&gt;0</f>
        <v>0</v>
      </c>
      <c r="J214" s="80" t="s">
        <v>1634</v>
      </c>
      <c r="K214" s="74">
        <f t="shared" si="15"/>
        <v>62</v>
      </c>
      <c r="M214" s="107" t="str">
        <f>IF(I214=FALSE,"",IFERROR(INDEX('Events impacting SvD volume'!$D$2:$D$21,MATCH(B214,'Events impacting SvD volume'!$A$2:$A$21,0)),""))</f>
        <v/>
      </c>
      <c r="N214" s="99" t="str">
        <f t="shared" si="12"/>
        <v/>
      </c>
    </row>
    <row r="215" spans="2:14" hidden="1" x14ac:dyDescent="0.25">
      <c r="B215" s="37">
        <v>44081</v>
      </c>
      <c r="C215" s="37" t="str">
        <f t="shared" si="13"/>
        <v>2020</v>
      </c>
      <c r="D215" s="37" t="str">
        <f t="shared" si="14"/>
        <v>September</v>
      </c>
      <c r="E215" s="77" t="str">
        <f t="shared" si="16"/>
        <v>Monday</v>
      </c>
      <c r="F215" s="78" t="str">
        <f t="shared" si="17"/>
        <v>No</v>
      </c>
      <c r="G215" s="79">
        <f>IFERROR(VLOOKUP($B215,Table5[#All],4,FALSE),"0")</f>
        <v>37</v>
      </c>
      <c r="H215" s="79">
        <f>IFERROR(VLOOKUP($B215,Table7[#All],3,FALSE),"0")</f>
        <v>10</v>
      </c>
      <c r="I215" s="66" t="b">
        <f>COUNTIF('Events impacting SvD volume'!$A$2:$A$21,$B215)&gt;0</f>
        <v>0</v>
      </c>
      <c r="J215" s="80" t="s">
        <v>1634</v>
      </c>
      <c r="K215" s="74">
        <f t="shared" si="15"/>
        <v>37</v>
      </c>
      <c r="M215" s="107" t="str">
        <f>IF(I215=FALSE,"",IFERROR(INDEX('Events impacting SvD volume'!$D$2:$D$21,MATCH(B215,'Events impacting SvD volume'!$A$2:$A$21,0)),""))</f>
        <v/>
      </c>
      <c r="N215" s="99" t="str">
        <f t="shared" si="12"/>
        <v/>
      </c>
    </row>
    <row r="216" spans="2:14" hidden="1" x14ac:dyDescent="0.25">
      <c r="B216" s="37">
        <v>44082</v>
      </c>
      <c r="C216" s="37" t="str">
        <f t="shared" si="13"/>
        <v>2020</v>
      </c>
      <c r="D216" s="37" t="str">
        <f t="shared" si="14"/>
        <v>September</v>
      </c>
      <c r="E216" s="77" t="str">
        <f t="shared" si="16"/>
        <v>Tuesday</v>
      </c>
      <c r="F216" s="78" t="str">
        <f t="shared" si="17"/>
        <v>No</v>
      </c>
      <c r="G216" s="79">
        <f>IFERROR(VLOOKUP($B216,Table5[#All],4,FALSE),"0")</f>
        <v>30</v>
      </c>
      <c r="H216" s="79">
        <f>IFERROR(VLOOKUP($B216,Table7[#All],3,FALSE),"0")</f>
        <v>10</v>
      </c>
      <c r="I216" s="66" t="b">
        <f>COUNTIF('Events impacting SvD volume'!$A$2:$A$21,$B216)&gt;0</f>
        <v>0</v>
      </c>
      <c r="J216" s="80" t="s">
        <v>1634</v>
      </c>
      <c r="K216" s="74">
        <f t="shared" si="15"/>
        <v>30</v>
      </c>
      <c r="M216" s="107" t="str">
        <f>IF(I216=FALSE,"",IFERROR(INDEX('Events impacting SvD volume'!$D$2:$D$21,MATCH(B216,'Events impacting SvD volume'!$A$2:$A$21,0)),""))</f>
        <v/>
      </c>
      <c r="N216" s="99" t="str">
        <f t="shared" si="12"/>
        <v/>
      </c>
    </row>
    <row r="217" spans="2:14" hidden="1" x14ac:dyDescent="0.25">
      <c r="B217" s="37">
        <v>44083</v>
      </c>
      <c r="C217" s="37" t="str">
        <f t="shared" si="13"/>
        <v>2020</v>
      </c>
      <c r="D217" s="37" t="str">
        <f t="shared" si="14"/>
        <v>September</v>
      </c>
      <c r="E217" s="77" t="str">
        <f t="shared" si="16"/>
        <v>Wednesday</v>
      </c>
      <c r="F217" s="78" t="str">
        <f t="shared" si="17"/>
        <v>No</v>
      </c>
      <c r="G217" s="79">
        <f>IFERROR(VLOOKUP($B217,Table5[#All],4,FALSE),"0")</f>
        <v>28</v>
      </c>
      <c r="H217" s="79">
        <f>IFERROR(VLOOKUP($B217,Table7[#All],3,FALSE),"0")</f>
        <v>10</v>
      </c>
      <c r="I217" s="66" t="b">
        <f>COUNTIF('Events impacting SvD volume'!$A$2:$A$21,$B217)&gt;0</f>
        <v>0</v>
      </c>
      <c r="J217" s="80" t="s">
        <v>1634</v>
      </c>
      <c r="K217" s="74">
        <f t="shared" si="15"/>
        <v>28</v>
      </c>
      <c r="M217" s="107" t="str">
        <f>IF(I217=FALSE,"",IFERROR(INDEX('Events impacting SvD volume'!$D$2:$D$21,MATCH(B217,'Events impacting SvD volume'!$A$2:$A$21,0)),""))</f>
        <v/>
      </c>
      <c r="N217" s="99" t="str">
        <f t="shared" si="12"/>
        <v/>
      </c>
    </row>
    <row r="218" spans="2:14" hidden="1" x14ac:dyDescent="0.25">
      <c r="B218" s="37">
        <v>44084</v>
      </c>
      <c r="C218" s="37" t="str">
        <f t="shared" si="13"/>
        <v>2020</v>
      </c>
      <c r="D218" s="37" t="str">
        <f t="shared" si="14"/>
        <v>September</v>
      </c>
      <c r="E218" s="77" t="str">
        <f t="shared" si="16"/>
        <v>Thursday</v>
      </c>
      <c r="F218" s="78" t="str">
        <f t="shared" si="17"/>
        <v>No</v>
      </c>
      <c r="G218" s="79">
        <f>IFERROR(VLOOKUP($B218,Table5[#All],4,FALSE),"0")</f>
        <v>45</v>
      </c>
      <c r="H218" s="79">
        <f>IFERROR(VLOOKUP($B218,Table7[#All],3,FALSE),"0")</f>
        <v>10</v>
      </c>
      <c r="I218" s="66" t="b">
        <f>COUNTIF('Events impacting SvD volume'!$A$2:$A$21,$B218)&gt;0</f>
        <v>0</v>
      </c>
      <c r="J218" s="80" t="s">
        <v>1634</v>
      </c>
      <c r="K218" s="74">
        <f t="shared" si="15"/>
        <v>45</v>
      </c>
      <c r="M218" s="107" t="str">
        <f>IF(I218=FALSE,"",IFERROR(INDEX('Events impacting SvD volume'!$D$2:$D$21,MATCH(B218,'Events impacting SvD volume'!$A$2:$A$21,0)),""))</f>
        <v/>
      </c>
      <c r="N218" s="99" t="str">
        <f t="shared" si="12"/>
        <v/>
      </c>
    </row>
    <row r="219" spans="2:14" hidden="1" x14ac:dyDescent="0.25">
      <c r="B219" s="37">
        <v>44085</v>
      </c>
      <c r="C219" s="37" t="str">
        <f t="shared" si="13"/>
        <v>2020</v>
      </c>
      <c r="D219" s="37" t="str">
        <f t="shared" si="14"/>
        <v>September</v>
      </c>
      <c r="E219" s="77" t="str">
        <f t="shared" si="16"/>
        <v>Friday</v>
      </c>
      <c r="F219" s="78" t="str">
        <f t="shared" si="17"/>
        <v>No</v>
      </c>
      <c r="G219" s="79">
        <f>IFERROR(VLOOKUP($B219,Table5[#All],4,FALSE),"0")</f>
        <v>51</v>
      </c>
      <c r="H219" s="79">
        <f>IFERROR(VLOOKUP($B219,Table7[#All],3,FALSE),"0")</f>
        <v>10</v>
      </c>
      <c r="I219" s="66" t="b">
        <f>COUNTIF('Events impacting SvD volume'!$A$2:$A$21,$B219)&gt;0</f>
        <v>0</v>
      </c>
      <c r="J219" s="80" t="s">
        <v>1634</v>
      </c>
      <c r="K219" s="74">
        <f t="shared" si="15"/>
        <v>51</v>
      </c>
      <c r="M219" s="107" t="str">
        <f>IF(I219=FALSE,"",IFERROR(INDEX('Events impacting SvD volume'!$D$2:$D$21,MATCH(B219,'Events impacting SvD volume'!$A$2:$A$21,0)),""))</f>
        <v/>
      </c>
      <c r="N219" s="99" t="str">
        <f t="shared" si="12"/>
        <v/>
      </c>
    </row>
    <row r="220" spans="2:14" ht="75" hidden="1" x14ac:dyDescent="0.25">
      <c r="B220" s="37">
        <v>44086</v>
      </c>
      <c r="C220" s="37" t="str">
        <f t="shared" si="13"/>
        <v>2020</v>
      </c>
      <c r="D220" s="37" t="str">
        <f t="shared" si="14"/>
        <v>September</v>
      </c>
      <c r="E220" s="77" t="str">
        <f t="shared" si="16"/>
        <v>Saturday</v>
      </c>
      <c r="F220" s="78" t="str">
        <f t="shared" si="17"/>
        <v>Yes</v>
      </c>
      <c r="G220" s="79">
        <f>IFERROR(VLOOKUP($B220,Table5[#All],4,FALSE),"0")</f>
        <v>53</v>
      </c>
      <c r="H220" s="79">
        <f>IFERROR(VLOOKUP($B220,Table7[#All],3,FALSE),"0")</f>
        <v>10</v>
      </c>
      <c r="I220" s="66" t="b">
        <f>COUNTIF('Events impacting SvD volume'!$A$2:$A$21,$B220)&gt;0</f>
        <v>1</v>
      </c>
      <c r="J220" s="80" t="s">
        <v>9588</v>
      </c>
      <c r="K220" s="74">
        <f t="shared" si="15"/>
        <v>53</v>
      </c>
      <c r="M220" s="107" t="str">
        <f>IF(I220=FALSE,"",IFERROR(INDEX('Events impacting SvD volume'!$D$2:$D$21,MATCH(B220,'Events impacting SvD volume'!$A$2:$A$21,0)),""))</f>
        <v>09/12/20
nisl nunc nisl duis bibendum felis sed interdum venenatis turpis enim blandit mi in porttitor pede justo</v>
      </c>
      <c r="N220" s="99">
        <f t="shared" si="12"/>
        <v>53</v>
      </c>
    </row>
    <row r="221" spans="2:14" hidden="1" x14ac:dyDescent="0.25">
      <c r="B221" s="37">
        <v>44087</v>
      </c>
      <c r="C221" s="37" t="str">
        <f t="shared" si="13"/>
        <v>2020</v>
      </c>
      <c r="D221" s="37" t="str">
        <f t="shared" si="14"/>
        <v>September</v>
      </c>
      <c r="E221" s="77" t="str">
        <f t="shared" si="16"/>
        <v>Sunday</v>
      </c>
      <c r="F221" s="78" t="str">
        <f t="shared" si="17"/>
        <v>Yes</v>
      </c>
      <c r="G221" s="79">
        <f>IFERROR(VLOOKUP($B221,Table5[#All],4,FALSE),"0")</f>
        <v>9</v>
      </c>
      <c r="H221" s="79">
        <f>IFERROR(VLOOKUP($B221,Table7[#All],3,FALSE),"0")</f>
        <v>10</v>
      </c>
      <c r="I221" s="66" t="b">
        <f>COUNTIF('Events impacting SvD volume'!$A$2:$A$21,$B221)&gt;0</f>
        <v>0</v>
      </c>
      <c r="J221" s="80" t="s">
        <v>1634</v>
      </c>
      <c r="K221" s="74">
        <f t="shared" si="15"/>
        <v>9</v>
      </c>
      <c r="M221" s="107" t="str">
        <f>IF(I221=FALSE,"",IFERROR(INDEX('Events impacting SvD volume'!$D$2:$D$21,MATCH(B221,'Events impacting SvD volume'!$A$2:$A$21,0)),""))</f>
        <v/>
      </c>
      <c r="N221" s="99" t="str">
        <f t="shared" si="12"/>
        <v/>
      </c>
    </row>
    <row r="222" spans="2:14" hidden="1" x14ac:dyDescent="0.25">
      <c r="B222" s="37">
        <v>44088</v>
      </c>
      <c r="C222" s="37" t="str">
        <f t="shared" si="13"/>
        <v>2020</v>
      </c>
      <c r="D222" s="37" t="str">
        <f t="shared" si="14"/>
        <v>September</v>
      </c>
      <c r="E222" s="77" t="str">
        <f t="shared" si="16"/>
        <v>Monday</v>
      </c>
      <c r="F222" s="78" t="str">
        <f t="shared" si="17"/>
        <v>No</v>
      </c>
      <c r="G222" s="79">
        <f>IFERROR(VLOOKUP($B222,Table5[#All],4,FALSE),"0")</f>
        <v>73</v>
      </c>
      <c r="H222" s="79">
        <f>IFERROR(VLOOKUP($B222,Table7[#All],3,FALSE),"0")</f>
        <v>10</v>
      </c>
      <c r="I222" s="66" t="b">
        <f>COUNTIF('Events impacting SvD volume'!$A$2:$A$21,$B222)&gt;0</f>
        <v>0</v>
      </c>
      <c r="J222" s="80" t="s">
        <v>1634</v>
      </c>
      <c r="K222" s="74">
        <f t="shared" si="15"/>
        <v>73</v>
      </c>
      <c r="M222" s="107" t="str">
        <f>IF(I222=FALSE,"",IFERROR(INDEX('Events impacting SvD volume'!$D$2:$D$21,MATCH(B222,'Events impacting SvD volume'!$A$2:$A$21,0)),""))</f>
        <v/>
      </c>
      <c r="N222" s="99" t="str">
        <f t="shared" si="12"/>
        <v/>
      </c>
    </row>
    <row r="223" spans="2:14" hidden="1" x14ac:dyDescent="0.25">
      <c r="B223" s="37">
        <v>44089</v>
      </c>
      <c r="C223" s="37" t="str">
        <f t="shared" si="13"/>
        <v>2020</v>
      </c>
      <c r="D223" s="37" t="str">
        <f t="shared" si="14"/>
        <v>September</v>
      </c>
      <c r="E223" s="77" t="str">
        <f t="shared" si="16"/>
        <v>Tuesday</v>
      </c>
      <c r="F223" s="78" t="str">
        <f t="shared" si="17"/>
        <v>No</v>
      </c>
      <c r="G223" s="79">
        <f>IFERROR(VLOOKUP($B223,Table5[#All],4,FALSE),"0")</f>
        <v>58</v>
      </c>
      <c r="H223" s="79">
        <f>IFERROR(VLOOKUP($B223,Table7[#All],3,FALSE),"0")</f>
        <v>10</v>
      </c>
      <c r="I223" s="66" t="b">
        <f>COUNTIF('Events impacting SvD volume'!$A$2:$A$21,$B223)&gt;0</f>
        <v>0</v>
      </c>
      <c r="J223" s="80" t="s">
        <v>1634</v>
      </c>
      <c r="K223" s="74">
        <f t="shared" si="15"/>
        <v>58</v>
      </c>
      <c r="M223" s="107" t="str">
        <f>IF(I223=FALSE,"",IFERROR(INDEX('Events impacting SvD volume'!$D$2:$D$21,MATCH(B223,'Events impacting SvD volume'!$A$2:$A$21,0)),""))</f>
        <v/>
      </c>
      <c r="N223" s="99" t="str">
        <f t="shared" si="12"/>
        <v/>
      </c>
    </row>
    <row r="224" spans="2:14" hidden="1" x14ac:dyDescent="0.25">
      <c r="B224" s="37">
        <v>44090</v>
      </c>
      <c r="C224" s="37" t="str">
        <f t="shared" si="13"/>
        <v>2020</v>
      </c>
      <c r="D224" s="37" t="str">
        <f t="shared" si="14"/>
        <v>September</v>
      </c>
      <c r="E224" s="77" t="str">
        <f t="shared" si="16"/>
        <v>Wednesday</v>
      </c>
      <c r="F224" s="78" t="str">
        <f t="shared" si="17"/>
        <v>No</v>
      </c>
      <c r="G224" s="79">
        <f>IFERROR(VLOOKUP($B224,Table5[#All],4,FALSE),"0")</f>
        <v>37</v>
      </c>
      <c r="H224" s="79">
        <f>IFERROR(VLOOKUP($B224,Table7[#All],3,FALSE),"0")</f>
        <v>10</v>
      </c>
      <c r="I224" s="66" t="b">
        <f>COUNTIF('Events impacting SvD volume'!$A$2:$A$21,$B224)&gt;0</f>
        <v>0</v>
      </c>
      <c r="J224" s="80" t="s">
        <v>1634</v>
      </c>
      <c r="K224" s="74">
        <f t="shared" si="15"/>
        <v>37</v>
      </c>
      <c r="M224" s="107" t="str">
        <f>IF(I224=FALSE,"",IFERROR(INDEX('Events impacting SvD volume'!$D$2:$D$21,MATCH(B224,'Events impacting SvD volume'!$A$2:$A$21,0)),""))</f>
        <v/>
      </c>
      <c r="N224" s="99" t="str">
        <f t="shared" si="12"/>
        <v/>
      </c>
    </row>
    <row r="225" spans="2:14" hidden="1" x14ac:dyDescent="0.25">
      <c r="B225" s="37">
        <v>44091</v>
      </c>
      <c r="C225" s="37" t="str">
        <f t="shared" si="13"/>
        <v>2020</v>
      </c>
      <c r="D225" s="37" t="str">
        <f t="shared" si="14"/>
        <v>September</v>
      </c>
      <c r="E225" s="77" t="str">
        <f t="shared" si="16"/>
        <v>Thursday</v>
      </c>
      <c r="F225" s="78" t="str">
        <f t="shared" si="17"/>
        <v>No</v>
      </c>
      <c r="G225" s="79">
        <f>IFERROR(VLOOKUP($B225,Table5[#All],4,FALSE),"0")</f>
        <v>41</v>
      </c>
      <c r="H225" s="79">
        <f>IFERROR(VLOOKUP($B225,Table7[#All],3,FALSE),"0")</f>
        <v>10</v>
      </c>
      <c r="I225" s="66" t="b">
        <f>COUNTIF('Events impacting SvD volume'!$A$2:$A$21,$B225)&gt;0</f>
        <v>0</v>
      </c>
      <c r="J225" s="80" t="s">
        <v>1634</v>
      </c>
      <c r="K225" s="74">
        <f t="shared" si="15"/>
        <v>41</v>
      </c>
      <c r="M225" s="107" t="str">
        <f>IF(I225=FALSE,"",IFERROR(INDEX('Events impacting SvD volume'!$D$2:$D$21,MATCH(B225,'Events impacting SvD volume'!$A$2:$A$21,0)),""))</f>
        <v/>
      </c>
      <c r="N225" s="99" t="str">
        <f t="shared" si="12"/>
        <v/>
      </c>
    </row>
    <row r="226" spans="2:14" hidden="1" x14ac:dyDescent="0.25">
      <c r="B226" s="37">
        <v>44092</v>
      </c>
      <c r="C226" s="37" t="str">
        <f t="shared" si="13"/>
        <v>2020</v>
      </c>
      <c r="D226" s="37" t="str">
        <f t="shared" si="14"/>
        <v>September</v>
      </c>
      <c r="E226" s="77" t="str">
        <f t="shared" si="16"/>
        <v>Friday</v>
      </c>
      <c r="F226" s="78" t="str">
        <f t="shared" si="17"/>
        <v>No</v>
      </c>
      <c r="G226" s="79">
        <f>IFERROR(VLOOKUP($B226,Table5[#All],4,FALSE),"0")</f>
        <v>50</v>
      </c>
      <c r="H226" s="79">
        <f>IFERROR(VLOOKUP($B226,Table7[#All],3,FALSE),"0")</f>
        <v>10</v>
      </c>
      <c r="I226" s="66" t="b">
        <f>COUNTIF('Events impacting SvD volume'!$A$2:$A$21,$B226)&gt;0</f>
        <v>0</v>
      </c>
      <c r="J226" s="80" t="s">
        <v>1634</v>
      </c>
      <c r="K226" s="74">
        <f t="shared" si="15"/>
        <v>50</v>
      </c>
      <c r="M226" s="107" t="str">
        <f>IF(I226=FALSE,"",IFERROR(INDEX('Events impacting SvD volume'!$D$2:$D$21,MATCH(B226,'Events impacting SvD volume'!$A$2:$A$21,0)),""))</f>
        <v/>
      </c>
      <c r="N226" s="99" t="str">
        <f t="shared" si="12"/>
        <v/>
      </c>
    </row>
    <row r="227" spans="2:14" hidden="1" x14ac:dyDescent="0.25">
      <c r="B227" s="37">
        <v>44093</v>
      </c>
      <c r="C227" s="37" t="str">
        <f t="shared" si="13"/>
        <v>2020</v>
      </c>
      <c r="D227" s="37" t="str">
        <f t="shared" si="14"/>
        <v>September</v>
      </c>
      <c r="E227" s="77" t="str">
        <f t="shared" si="16"/>
        <v>Saturday</v>
      </c>
      <c r="F227" s="78" t="str">
        <f t="shared" si="17"/>
        <v>Yes</v>
      </c>
      <c r="G227" s="79">
        <f>IFERROR(VLOOKUP($B227,Table5[#All],4,FALSE),"0")</f>
        <v>35</v>
      </c>
      <c r="H227" s="79">
        <f>IFERROR(VLOOKUP($B227,Table7[#All],3,FALSE),"0")</f>
        <v>10</v>
      </c>
      <c r="I227" s="66" t="b">
        <f>COUNTIF('Events impacting SvD volume'!$A$2:$A$21,$B227)&gt;0</f>
        <v>0</v>
      </c>
      <c r="J227" s="80" t="s">
        <v>1634</v>
      </c>
      <c r="K227" s="74">
        <f t="shared" si="15"/>
        <v>35</v>
      </c>
      <c r="M227" s="107" t="str">
        <f>IF(I227=FALSE,"",IFERROR(INDEX('Events impacting SvD volume'!$D$2:$D$21,MATCH(B227,'Events impacting SvD volume'!$A$2:$A$21,0)),""))</f>
        <v/>
      </c>
      <c r="N227" s="99" t="str">
        <f t="shared" si="12"/>
        <v/>
      </c>
    </row>
    <row r="228" spans="2:14" hidden="1" x14ac:dyDescent="0.25">
      <c r="B228" s="37">
        <v>44094</v>
      </c>
      <c r="C228" s="37" t="str">
        <f t="shared" si="13"/>
        <v>2020</v>
      </c>
      <c r="D228" s="37" t="str">
        <f t="shared" si="14"/>
        <v>September</v>
      </c>
      <c r="E228" s="77" t="str">
        <f t="shared" si="16"/>
        <v>Sunday</v>
      </c>
      <c r="F228" s="78" t="str">
        <f t="shared" si="17"/>
        <v>Yes</v>
      </c>
      <c r="G228" s="79">
        <f>IFERROR(VLOOKUP($B228,Table5[#All],4,FALSE),"0")</f>
        <v>1</v>
      </c>
      <c r="H228" s="79">
        <f>IFERROR(VLOOKUP($B228,Table7[#All],3,FALSE),"0")</f>
        <v>10</v>
      </c>
      <c r="I228" s="66" t="b">
        <f>COUNTIF('Events impacting SvD volume'!$A$2:$A$21,$B228)&gt;0</f>
        <v>0</v>
      </c>
      <c r="J228" s="80" t="s">
        <v>1634</v>
      </c>
      <c r="K228" s="74">
        <f t="shared" si="15"/>
        <v>1</v>
      </c>
      <c r="M228" s="107" t="str">
        <f>IF(I228=FALSE,"",IFERROR(INDEX('Events impacting SvD volume'!$D$2:$D$21,MATCH(B228,'Events impacting SvD volume'!$A$2:$A$21,0)),""))</f>
        <v/>
      </c>
      <c r="N228" s="99" t="str">
        <f t="shared" si="12"/>
        <v/>
      </c>
    </row>
    <row r="229" spans="2:14" hidden="1" x14ac:dyDescent="0.25">
      <c r="B229" s="37">
        <v>44095</v>
      </c>
      <c r="C229" s="37" t="str">
        <f t="shared" si="13"/>
        <v>2020</v>
      </c>
      <c r="D229" s="37" t="str">
        <f t="shared" si="14"/>
        <v>September</v>
      </c>
      <c r="E229" s="77" t="str">
        <f t="shared" si="16"/>
        <v>Monday</v>
      </c>
      <c r="F229" s="78" t="str">
        <f t="shared" si="17"/>
        <v>No</v>
      </c>
      <c r="G229" s="79">
        <f>IFERROR(VLOOKUP($B229,Table5[#All],4,FALSE),"0")</f>
        <v>61</v>
      </c>
      <c r="H229" s="79">
        <f>IFERROR(VLOOKUP($B229,Table7[#All],3,FALSE),"0")</f>
        <v>10</v>
      </c>
      <c r="I229" s="66" t="b">
        <f>COUNTIF('Events impacting SvD volume'!$A$2:$A$21,$B229)&gt;0</f>
        <v>0</v>
      </c>
      <c r="J229" s="80" t="s">
        <v>1634</v>
      </c>
      <c r="K229" s="74">
        <f t="shared" si="15"/>
        <v>61</v>
      </c>
      <c r="M229" s="107" t="str">
        <f>IF(I229=FALSE,"",IFERROR(INDEX('Events impacting SvD volume'!$D$2:$D$21,MATCH(B229,'Events impacting SvD volume'!$A$2:$A$21,0)),""))</f>
        <v/>
      </c>
      <c r="N229" s="99" t="str">
        <f t="shared" si="12"/>
        <v/>
      </c>
    </row>
    <row r="230" spans="2:14" hidden="1" x14ac:dyDescent="0.25">
      <c r="B230" s="37">
        <v>44096</v>
      </c>
      <c r="C230" s="37" t="str">
        <f t="shared" si="13"/>
        <v>2020</v>
      </c>
      <c r="D230" s="37" t="str">
        <f t="shared" si="14"/>
        <v>September</v>
      </c>
      <c r="E230" s="77" t="str">
        <f t="shared" si="16"/>
        <v>Tuesday</v>
      </c>
      <c r="F230" s="78" t="str">
        <f t="shared" si="17"/>
        <v>No</v>
      </c>
      <c r="G230" s="79">
        <f>IFERROR(VLOOKUP($B230,Table5[#All],4,FALSE),"0")</f>
        <v>29</v>
      </c>
      <c r="H230" s="79">
        <f>IFERROR(VLOOKUP($B230,Table7[#All],3,FALSE),"0")</f>
        <v>10</v>
      </c>
      <c r="I230" s="66" t="b">
        <f>COUNTIF('Events impacting SvD volume'!$A$2:$A$21,$B230)&gt;0</f>
        <v>0</v>
      </c>
      <c r="J230" s="80" t="s">
        <v>1634</v>
      </c>
      <c r="K230" s="74">
        <f t="shared" si="15"/>
        <v>29</v>
      </c>
      <c r="M230" s="107" t="str">
        <f>IF(I230=FALSE,"",IFERROR(INDEX('Events impacting SvD volume'!$D$2:$D$21,MATCH(B230,'Events impacting SvD volume'!$A$2:$A$21,0)),""))</f>
        <v/>
      </c>
      <c r="N230" s="99" t="str">
        <f t="shared" si="12"/>
        <v/>
      </c>
    </row>
    <row r="231" spans="2:14" hidden="1" x14ac:dyDescent="0.25">
      <c r="B231" s="37">
        <v>44097</v>
      </c>
      <c r="C231" s="37" t="str">
        <f t="shared" si="13"/>
        <v>2020</v>
      </c>
      <c r="D231" s="37" t="str">
        <f t="shared" si="14"/>
        <v>September</v>
      </c>
      <c r="E231" s="77" t="str">
        <f t="shared" si="16"/>
        <v>Wednesday</v>
      </c>
      <c r="F231" s="78" t="str">
        <f t="shared" si="17"/>
        <v>No</v>
      </c>
      <c r="G231" s="79">
        <f>IFERROR(VLOOKUP($B231,Table5[#All],4,FALSE),"0")</f>
        <v>34</v>
      </c>
      <c r="H231" s="79">
        <f>IFERROR(VLOOKUP($B231,Table7[#All],3,FALSE),"0")</f>
        <v>10</v>
      </c>
      <c r="I231" s="66" t="b">
        <f>COUNTIF('Events impacting SvD volume'!$A$2:$A$21,$B231)&gt;0</f>
        <v>0</v>
      </c>
      <c r="J231" s="80" t="s">
        <v>1634</v>
      </c>
      <c r="K231" s="74">
        <f t="shared" si="15"/>
        <v>34</v>
      </c>
      <c r="M231" s="107" t="str">
        <f>IF(I231=FALSE,"",IFERROR(INDEX('Events impacting SvD volume'!$D$2:$D$21,MATCH(B231,'Events impacting SvD volume'!$A$2:$A$21,0)),""))</f>
        <v/>
      </c>
      <c r="N231" s="99" t="str">
        <f t="shared" si="12"/>
        <v/>
      </c>
    </row>
    <row r="232" spans="2:14" hidden="1" x14ac:dyDescent="0.25">
      <c r="B232" s="37">
        <v>44098</v>
      </c>
      <c r="C232" s="37" t="str">
        <f t="shared" si="13"/>
        <v>2020</v>
      </c>
      <c r="D232" s="37" t="str">
        <f t="shared" si="14"/>
        <v>September</v>
      </c>
      <c r="E232" s="77" t="str">
        <f t="shared" si="16"/>
        <v>Thursday</v>
      </c>
      <c r="F232" s="78" t="str">
        <f t="shared" si="17"/>
        <v>No</v>
      </c>
      <c r="G232" s="79">
        <f>IFERROR(VLOOKUP($B232,Table5[#All],4,FALSE),"0")</f>
        <v>62</v>
      </c>
      <c r="H232" s="79">
        <f>IFERROR(VLOOKUP($B232,Table7[#All],3,FALSE),"0")</f>
        <v>10</v>
      </c>
      <c r="I232" s="66" t="b">
        <f>COUNTIF('Events impacting SvD volume'!$A$2:$A$21,$B232)&gt;0</f>
        <v>0</v>
      </c>
      <c r="J232" s="80" t="s">
        <v>1634</v>
      </c>
      <c r="K232" s="74">
        <f t="shared" si="15"/>
        <v>62</v>
      </c>
      <c r="M232" s="107" t="str">
        <f>IF(I232=FALSE,"",IFERROR(INDEX('Events impacting SvD volume'!$D$2:$D$21,MATCH(B232,'Events impacting SvD volume'!$A$2:$A$21,0)),""))</f>
        <v/>
      </c>
      <c r="N232" s="99" t="str">
        <f t="shared" si="12"/>
        <v/>
      </c>
    </row>
    <row r="233" spans="2:14" hidden="1" x14ac:dyDescent="0.25">
      <c r="B233" s="37">
        <v>44099</v>
      </c>
      <c r="C233" s="37" t="str">
        <f t="shared" si="13"/>
        <v>2020</v>
      </c>
      <c r="D233" s="37" t="str">
        <f t="shared" si="14"/>
        <v>September</v>
      </c>
      <c r="E233" s="77" t="str">
        <f t="shared" si="16"/>
        <v>Friday</v>
      </c>
      <c r="F233" s="78" t="str">
        <f t="shared" si="17"/>
        <v>No</v>
      </c>
      <c r="G233" s="79">
        <f>IFERROR(VLOOKUP($B233,Table5[#All],4,FALSE),"0")</f>
        <v>34</v>
      </c>
      <c r="H233" s="79">
        <f>IFERROR(VLOOKUP($B233,Table7[#All],3,FALSE),"0")</f>
        <v>10</v>
      </c>
      <c r="I233" s="66" t="b">
        <f>COUNTIF('Events impacting SvD volume'!$A$2:$A$21,$B233)&gt;0</f>
        <v>0</v>
      </c>
      <c r="J233" s="80" t="s">
        <v>1634</v>
      </c>
      <c r="K233" s="74">
        <f t="shared" si="15"/>
        <v>34</v>
      </c>
      <c r="M233" s="107" t="str">
        <f>IF(I233=FALSE,"",IFERROR(INDEX('Events impacting SvD volume'!$D$2:$D$21,MATCH(B233,'Events impacting SvD volume'!$A$2:$A$21,0)),""))</f>
        <v/>
      </c>
      <c r="N233" s="99" t="str">
        <f t="shared" si="12"/>
        <v/>
      </c>
    </row>
    <row r="234" spans="2:14" hidden="1" x14ac:dyDescent="0.25">
      <c r="B234" s="37">
        <v>44100</v>
      </c>
      <c r="C234" s="37" t="str">
        <f t="shared" si="13"/>
        <v>2020</v>
      </c>
      <c r="D234" s="37" t="str">
        <f t="shared" si="14"/>
        <v>September</v>
      </c>
      <c r="E234" s="77" t="str">
        <f t="shared" si="16"/>
        <v>Saturday</v>
      </c>
      <c r="F234" s="78" t="str">
        <f t="shared" si="17"/>
        <v>Yes</v>
      </c>
      <c r="G234" s="79">
        <f>IFERROR(VLOOKUP($B234,Table5[#All],4,FALSE),"0")</f>
        <v>63</v>
      </c>
      <c r="H234" s="79">
        <f>IFERROR(VLOOKUP($B234,Table7[#All],3,FALSE),"0")</f>
        <v>10</v>
      </c>
      <c r="I234" s="66" t="b">
        <f>COUNTIF('Events impacting SvD volume'!$A$2:$A$21,$B234)&gt;0</f>
        <v>0</v>
      </c>
      <c r="J234" s="80" t="s">
        <v>1634</v>
      </c>
      <c r="K234" s="74">
        <f t="shared" si="15"/>
        <v>63</v>
      </c>
      <c r="M234" s="107" t="str">
        <f>IF(I234=FALSE,"",IFERROR(INDEX('Events impacting SvD volume'!$D$2:$D$21,MATCH(B234,'Events impacting SvD volume'!$A$2:$A$21,0)),""))</f>
        <v/>
      </c>
      <c r="N234" s="99" t="str">
        <f t="shared" si="12"/>
        <v/>
      </c>
    </row>
    <row r="235" spans="2:14" hidden="1" x14ac:dyDescent="0.25">
      <c r="B235" s="37">
        <v>44101</v>
      </c>
      <c r="C235" s="37" t="str">
        <f t="shared" si="13"/>
        <v>2020</v>
      </c>
      <c r="D235" s="37" t="str">
        <f t="shared" si="14"/>
        <v>September</v>
      </c>
      <c r="E235" s="77" t="str">
        <f t="shared" si="16"/>
        <v>Sunday</v>
      </c>
      <c r="F235" s="78" t="str">
        <f t="shared" si="17"/>
        <v>Yes</v>
      </c>
      <c r="G235" s="79">
        <f>IFERROR(VLOOKUP($B235,Table5[#All],4,FALSE),"0")</f>
        <v>42</v>
      </c>
      <c r="H235" s="79">
        <f>IFERROR(VLOOKUP($B235,Table7[#All],3,FALSE),"0")</f>
        <v>10</v>
      </c>
      <c r="I235" s="66" t="b">
        <f>COUNTIF('Events impacting SvD volume'!$A$2:$A$21,$B235)&gt;0</f>
        <v>0</v>
      </c>
      <c r="J235" s="80" t="s">
        <v>1634</v>
      </c>
      <c r="K235" s="74">
        <f t="shared" si="15"/>
        <v>42</v>
      </c>
      <c r="M235" s="107" t="str">
        <f>IF(I235=FALSE,"",IFERROR(INDEX('Events impacting SvD volume'!$D$2:$D$21,MATCH(B235,'Events impacting SvD volume'!$A$2:$A$21,0)),""))</f>
        <v/>
      </c>
      <c r="N235" s="99" t="str">
        <f t="shared" si="12"/>
        <v/>
      </c>
    </row>
    <row r="236" spans="2:14" hidden="1" x14ac:dyDescent="0.25">
      <c r="B236" s="37">
        <v>44102</v>
      </c>
      <c r="C236" s="37" t="str">
        <f t="shared" si="13"/>
        <v>2020</v>
      </c>
      <c r="D236" s="37" t="str">
        <f t="shared" si="14"/>
        <v>September</v>
      </c>
      <c r="E236" s="77" t="str">
        <f t="shared" si="16"/>
        <v>Monday</v>
      </c>
      <c r="F236" s="78" t="str">
        <f t="shared" si="17"/>
        <v>No</v>
      </c>
      <c r="G236" s="79">
        <f>IFERROR(VLOOKUP($B236,Table5[#All],4,FALSE),"0")</f>
        <v>40</v>
      </c>
      <c r="H236" s="79">
        <f>IFERROR(VLOOKUP($B236,Table7[#All],3,FALSE),"0")</f>
        <v>10</v>
      </c>
      <c r="I236" s="66" t="b">
        <f>COUNTIF('Events impacting SvD volume'!$A$2:$A$21,$B236)&gt;0</f>
        <v>0</v>
      </c>
      <c r="J236" s="80" t="s">
        <v>1634</v>
      </c>
      <c r="K236" s="74">
        <f t="shared" si="15"/>
        <v>40</v>
      </c>
      <c r="M236" s="107" t="str">
        <f>IF(I236=FALSE,"",IFERROR(INDEX('Events impacting SvD volume'!$D$2:$D$21,MATCH(B236,'Events impacting SvD volume'!$A$2:$A$21,0)),""))</f>
        <v/>
      </c>
      <c r="N236" s="99" t="str">
        <f t="shared" si="12"/>
        <v/>
      </c>
    </row>
    <row r="237" spans="2:14" hidden="1" x14ac:dyDescent="0.25">
      <c r="B237" s="37">
        <v>44103</v>
      </c>
      <c r="C237" s="37" t="str">
        <f t="shared" si="13"/>
        <v>2020</v>
      </c>
      <c r="D237" s="37" t="str">
        <f t="shared" si="14"/>
        <v>September</v>
      </c>
      <c r="E237" s="77" t="str">
        <f t="shared" si="16"/>
        <v>Tuesday</v>
      </c>
      <c r="F237" s="78" t="str">
        <f t="shared" si="17"/>
        <v>No</v>
      </c>
      <c r="G237" s="79">
        <f>IFERROR(VLOOKUP($B237,Table5[#All],4,FALSE),"0")</f>
        <v>60</v>
      </c>
      <c r="H237" s="79">
        <f>IFERROR(VLOOKUP($B237,Table7[#All],3,FALSE),"0")</f>
        <v>10</v>
      </c>
      <c r="I237" s="66" t="b">
        <f>COUNTIF('Events impacting SvD volume'!$A$2:$A$21,$B237)&gt;0</f>
        <v>0</v>
      </c>
      <c r="J237" s="80" t="s">
        <v>1634</v>
      </c>
      <c r="K237" s="74">
        <f t="shared" si="15"/>
        <v>60</v>
      </c>
      <c r="M237" s="107" t="str">
        <f>IF(I237=FALSE,"",IFERROR(INDEX('Events impacting SvD volume'!$D$2:$D$21,MATCH(B237,'Events impacting SvD volume'!$A$2:$A$21,0)),""))</f>
        <v/>
      </c>
      <c r="N237" s="99" t="str">
        <f t="shared" si="12"/>
        <v/>
      </c>
    </row>
    <row r="238" spans="2:14" hidden="1" x14ac:dyDescent="0.25">
      <c r="B238" s="37">
        <v>44104</v>
      </c>
      <c r="C238" s="37" t="str">
        <f t="shared" si="13"/>
        <v>2020</v>
      </c>
      <c r="D238" s="37" t="str">
        <f t="shared" si="14"/>
        <v>September</v>
      </c>
      <c r="E238" s="77" t="str">
        <f t="shared" si="16"/>
        <v>Wednesday</v>
      </c>
      <c r="F238" s="78" t="str">
        <f t="shared" si="17"/>
        <v>No</v>
      </c>
      <c r="G238" s="79">
        <f>IFERROR(VLOOKUP($B238,Table5[#All],4,FALSE),"0")</f>
        <v>71</v>
      </c>
      <c r="H238" s="79">
        <f>IFERROR(VLOOKUP($B238,Table7[#All],3,FALSE),"0")</f>
        <v>10</v>
      </c>
      <c r="I238" s="66" t="b">
        <f>COUNTIF('Events impacting SvD volume'!$A$2:$A$21,$B238)&gt;0</f>
        <v>0</v>
      </c>
      <c r="J238" s="80" t="s">
        <v>1634</v>
      </c>
      <c r="K238" s="74">
        <f t="shared" si="15"/>
        <v>71</v>
      </c>
      <c r="M238" s="107" t="str">
        <f>IF(I238=FALSE,"",IFERROR(INDEX('Events impacting SvD volume'!$D$2:$D$21,MATCH(B238,'Events impacting SvD volume'!$A$2:$A$21,0)),""))</f>
        <v/>
      </c>
      <c r="N238" s="99" t="str">
        <f t="shared" ref="N238:N301" si="18">IF(J238="","",G238)</f>
        <v/>
      </c>
    </row>
    <row r="239" spans="2:14" ht="60" hidden="1" x14ac:dyDescent="0.25">
      <c r="B239" s="37">
        <v>44105</v>
      </c>
      <c r="C239" s="37" t="str">
        <f t="shared" ref="C239:C302" si="19">TEXT(B239,"YYYY")</f>
        <v>2020</v>
      </c>
      <c r="D239" s="37" t="str">
        <f t="shared" ref="D239:D302" si="20">TEXT(B239,"MMMM")</f>
        <v>October</v>
      </c>
      <c r="E239" s="77" t="str">
        <f t="shared" si="16"/>
        <v>Thursday</v>
      </c>
      <c r="F239" s="78" t="str">
        <f t="shared" si="17"/>
        <v>No</v>
      </c>
      <c r="G239" s="79">
        <f>IFERROR(VLOOKUP($B239,Table5[#All],4,FALSE),"0")</f>
        <v>35</v>
      </c>
      <c r="H239" s="79">
        <f>IFERROR(VLOOKUP($B239,Table7[#All],3,FALSE),"0")</f>
        <v>10</v>
      </c>
      <c r="I239" s="66" t="b">
        <f>COUNTIF('Events impacting SvD volume'!$A$2:$A$21,$B239)&gt;0</f>
        <v>1</v>
      </c>
      <c r="J239" s="80" t="s">
        <v>9589</v>
      </c>
      <c r="K239" s="74">
        <f t="shared" ref="K239:K302" si="21">G239</f>
        <v>35</v>
      </c>
      <c r="M239" s="107" t="str">
        <f>IF(I239=FALSE,"",IFERROR(INDEX('Events impacting SvD volume'!$D$2:$D$21,MATCH(B239,'Events impacting SvD volume'!$A$2:$A$21,0)),""))</f>
        <v>10/01/20
mauris ullamcorper purus sit amet nulla quisque arcu libero rutrum ac lobortis</v>
      </c>
      <c r="N239" s="99">
        <f t="shared" si="18"/>
        <v>35</v>
      </c>
    </row>
    <row r="240" spans="2:14" hidden="1" x14ac:dyDescent="0.25">
      <c r="B240" s="37">
        <v>44106</v>
      </c>
      <c r="C240" s="37" t="str">
        <f t="shared" si="19"/>
        <v>2020</v>
      </c>
      <c r="D240" s="37" t="str">
        <f t="shared" si="20"/>
        <v>October</v>
      </c>
      <c r="E240" s="77" t="str">
        <f t="shared" ref="E240:E303" si="22">TEXT(B240,"DDDD")</f>
        <v>Friday</v>
      </c>
      <c r="F240" s="78" t="str">
        <f t="shared" ref="F240:F303" si="23">IFERROR(IF(OR(
E240="Saturday",
E240="Sunday"),"Yes","No"),"")</f>
        <v>No</v>
      </c>
      <c r="G240" s="79">
        <f>IFERROR(VLOOKUP($B240,Table5[#All],4,FALSE),"0")</f>
        <v>26</v>
      </c>
      <c r="H240" s="79">
        <f>IFERROR(VLOOKUP($B240,Table7[#All],3,FALSE),"0")</f>
        <v>10</v>
      </c>
      <c r="I240" s="66" t="b">
        <f>COUNTIF('Events impacting SvD volume'!$A$2:$A$21,$B240)&gt;0</f>
        <v>0</v>
      </c>
      <c r="J240" s="80" t="s">
        <v>1634</v>
      </c>
      <c r="K240" s="74">
        <f t="shared" si="21"/>
        <v>26</v>
      </c>
      <c r="M240" s="107" t="str">
        <f>IF(I240=FALSE,"",IFERROR(INDEX('Events impacting SvD volume'!$D$2:$D$21,MATCH(B240,'Events impacting SvD volume'!$A$2:$A$21,0)),""))</f>
        <v/>
      </c>
      <c r="N240" s="99" t="str">
        <f t="shared" si="18"/>
        <v/>
      </c>
    </row>
    <row r="241" spans="2:14" ht="90" hidden="1" x14ac:dyDescent="0.25">
      <c r="B241" s="37">
        <v>44107</v>
      </c>
      <c r="C241" s="37" t="str">
        <f t="shared" si="19"/>
        <v>2020</v>
      </c>
      <c r="D241" s="37" t="str">
        <f t="shared" si="20"/>
        <v>October</v>
      </c>
      <c r="E241" s="77" t="str">
        <f t="shared" si="22"/>
        <v>Saturday</v>
      </c>
      <c r="F241" s="78" t="str">
        <f t="shared" si="23"/>
        <v>Yes</v>
      </c>
      <c r="G241" s="79">
        <f>IFERROR(VLOOKUP($B241,Table5[#All],4,FALSE),"0")</f>
        <v>69</v>
      </c>
      <c r="H241" s="79">
        <f>IFERROR(VLOOKUP($B241,Table7[#All],3,FALSE),"0")</f>
        <v>10</v>
      </c>
      <c r="I241" s="66" t="b">
        <f>COUNTIF('Events impacting SvD volume'!$A$2:$A$21,$B241)&gt;0</f>
        <v>1</v>
      </c>
      <c r="J241" s="80" t="s">
        <v>9590</v>
      </c>
      <c r="K241" s="74">
        <f t="shared" si="21"/>
        <v>69</v>
      </c>
      <c r="M241" s="107" t="str">
        <f>IF(I241=FALSE,"",IFERROR(INDEX('Events impacting SvD volume'!$D$2:$D$21,MATCH(B241,'Events impacting SvD volume'!$A$2:$A$21,0)),""))</f>
        <v>10/03/20
nisl nunc nisl duis bibendum felis sed interdum venenatis turpis enim blandit mi in porttitor pede justo eu massa donec</v>
      </c>
      <c r="N241" s="99">
        <f t="shared" si="18"/>
        <v>69</v>
      </c>
    </row>
    <row r="242" spans="2:14" hidden="1" x14ac:dyDescent="0.25">
      <c r="B242" s="37">
        <v>44108</v>
      </c>
      <c r="C242" s="37" t="str">
        <f t="shared" si="19"/>
        <v>2020</v>
      </c>
      <c r="D242" s="37" t="str">
        <f t="shared" si="20"/>
        <v>October</v>
      </c>
      <c r="E242" s="77" t="str">
        <f t="shared" si="22"/>
        <v>Sunday</v>
      </c>
      <c r="F242" s="78" t="str">
        <f t="shared" si="23"/>
        <v>Yes</v>
      </c>
      <c r="G242" s="79">
        <f>IFERROR(VLOOKUP($B242,Table5[#All],4,FALSE),"0")</f>
        <v>44</v>
      </c>
      <c r="H242" s="79">
        <f>IFERROR(VLOOKUP($B242,Table7[#All],3,FALSE),"0")</f>
        <v>10</v>
      </c>
      <c r="I242" s="66" t="b">
        <f>COUNTIF('Events impacting SvD volume'!$A$2:$A$21,$B242)&gt;0</f>
        <v>0</v>
      </c>
      <c r="J242" s="80" t="s">
        <v>1634</v>
      </c>
      <c r="K242" s="74">
        <f t="shared" si="21"/>
        <v>44</v>
      </c>
      <c r="M242" s="107" t="str">
        <f>IF(I242=FALSE,"",IFERROR(INDEX('Events impacting SvD volume'!$D$2:$D$21,MATCH(B242,'Events impacting SvD volume'!$A$2:$A$21,0)),""))</f>
        <v/>
      </c>
      <c r="N242" s="99" t="str">
        <f t="shared" si="18"/>
        <v/>
      </c>
    </row>
    <row r="243" spans="2:14" hidden="1" x14ac:dyDescent="0.25">
      <c r="B243" s="37">
        <v>44109</v>
      </c>
      <c r="C243" s="37" t="str">
        <f t="shared" si="19"/>
        <v>2020</v>
      </c>
      <c r="D243" s="37" t="str">
        <f t="shared" si="20"/>
        <v>October</v>
      </c>
      <c r="E243" s="77" t="str">
        <f t="shared" si="22"/>
        <v>Monday</v>
      </c>
      <c r="F243" s="78" t="str">
        <f t="shared" si="23"/>
        <v>No</v>
      </c>
      <c r="G243" s="79">
        <f>IFERROR(VLOOKUP($B243,Table5[#All],4,FALSE),"0")</f>
        <v>26</v>
      </c>
      <c r="H243" s="79">
        <f>IFERROR(VLOOKUP($B243,Table7[#All],3,FALSE),"0")</f>
        <v>10</v>
      </c>
      <c r="I243" s="66" t="b">
        <f>COUNTIF('Events impacting SvD volume'!$A$2:$A$21,$B243)&gt;0</f>
        <v>0</v>
      </c>
      <c r="J243" s="80" t="s">
        <v>1634</v>
      </c>
      <c r="K243" s="74">
        <f t="shared" si="21"/>
        <v>26</v>
      </c>
      <c r="M243" s="107" t="str">
        <f>IF(I243=FALSE,"",IFERROR(INDEX('Events impacting SvD volume'!$D$2:$D$21,MATCH(B243,'Events impacting SvD volume'!$A$2:$A$21,0)),""))</f>
        <v/>
      </c>
      <c r="N243" s="99" t="str">
        <f t="shared" si="18"/>
        <v/>
      </c>
    </row>
    <row r="244" spans="2:14" hidden="1" x14ac:dyDescent="0.25">
      <c r="B244" s="37">
        <v>44110</v>
      </c>
      <c r="C244" s="37" t="str">
        <f t="shared" si="19"/>
        <v>2020</v>
      </c>
      <c r="D244" s="37" t="str">
        <f t="shared" si="20"/>
        <v>October</v>
      </c>
      <c r="E244" s="77" t="str">
        <f t="shared" si="22"/>
        <v>Tuesday</v>
      </c>
      <c r="F244" s="78" t="str">
        <f t="shared" si="23"/>
        <v>No</v>
      </c>
      <c r="G244" s="79">
        <f>IFERROR(VLOOKUP($B244,Table5[#All],4,FALSE),"0")</f>
        <v>2</v>
      </c>
      <c r="H244" s="79">
        <f>IFERROR(VLOOKUP($B244,Table7[#All],3,FALSE),"0")</f>
        <v>10</v>
      </c>
      <c r="I244" s="66" t="b">
        <f>COUNTIF('Events impacting SvD volume'!$A$2:$A$21,$B244)&gt;0</f>
        <v>0</v>
      </c>
      <c r="J244" s="80" t="s">
        <v>1634</v>
      </c>
      <c r="K244" s="74">
        <f t="shared" si="21"/>
        <v>2</v>
      </c>
      <c r="M244" s="107" t="str">
        <f>IF(I244=FALSE,"",IFERROR(INDEX('Events impacting SvD volume'!$D$2:$D$21,MATCH(B244,'Events impacting SvD volume'!$A$2:$A$21,0)),""))</f>
        <v/>
      </c>
      <c r="N244" s="99" t="str">
        <f t="shared" si="18"/>
        <v/>
      </c>
    </row>
    <row r="245" spans="2:14" hidden="1" x14ac:dyDescent="0.25">
      <c r="B245" s="37">
        <v>44111</v>
      </c>
      <c r="C245" s="37" t="str">
        <f t="shared" si="19"/>
        <v>2020</v>
      </c>
      <c r="D245" s="37" t="str">
        <f t="shared" si="20"/>
        <v>October</v>
      </c>
      <c r="E245" s="77" t="str">
        <f t="shared" si="22"/>
        <v>Wednesday</v>
      </c>
      <c r="F245" s="78" t="str">
        <f t="shared" si="23"/>
        <v>No</v>
      </c>
      <c r="G245" s="79">
        <f>IFERROR(VLOOKUP($B245,Table5[#All],4,FALSE),"0")</f>
        <v>53</v>
      </c>
      <c r="H245" s="79">
        <f>IFERROR(VLOOKUP($B245,Table7[#All],3,FALSE),"0")</f>
        <v>10</v>
      </c>
      <c r="I245" s="66" t="b">
        <f>COUNTIF('Events impacting SvD volume'!$A$2:$A$21,$B245)&gt;0</f>
        <v>0</v>
      </c>
      <c r="J245" s="80" t="s">
        <v>1634</v>
      </c>
      <c r="K245" s="74">
        <f t="shared" si="21"/>
        <v>53</v>
      </c>
      <c r="M245" s="107" t="str">
        <f>IF(I245=FALSE,"",IFERROR(INDEX('Events impacting SvD volume'!$D$2:$D$21,MATCH(B245,'Events impacting SvD volume'!$A$2:$A$21,0)),""))</f>
        <v/>
      </c>
      <c r="N245" s="99" t="str">
        <f t="shared" si="18"/>
        <v/>
      </c>
    </row>
    <row r="246" spans="2:14" hidden="1" x14ac:dyDescent="0.25">
      <c r="B246" s="37">
        <v>44112</v>
      </c>
      <c r="C246" s="37" t="str">
        <f t="shared" si="19"/>
        <v>2020</v>
      </c>
      <c r="D246" s="37" t="str">
        <f t="shared" si="20"/>
        <v>October</v>
      </c>
      <c r="E246" s="77" t="str">
        <f t="shared" si="22"/>
        <v>Thursday</v>
      </c>
      <c r="F246" s="78" t="str">
        <f t="shared" si="23"/>
        <v>No</v>
      </c>
      <c r="G246" s="79">
        <f>IFERROR(VLOOKUP($B246,Table5[#All],4,FALSE),"0")</f>
        <v>42</v>
      </c>
      <c r="H246" s="79">
        <f>IFERROR(VLOOKUP($B246,Table7[#All],3,FALSE),"0")</f>
        <v>10</v>
      </c>
      <c r="I246" s="66" t="b">
        <f>COUNTIF('Events impacting SvD volume'!$A$2:$A$21,$B246)&gt;0</f>
        <v>0</v>
      </c>
      <c r="J246" s="80" t="s">
        <v>1634</v>
      </c>
      <c r="K246" s="74">
        <f t="shared" si="21"/>
        <v>42</v>
      </c>
      <c r="M246" s="107" t="str">
        <f>IF(I246=FALSE,"",IFERROR(INDEX('Events impacting SvD volume'!$D$2:$D$21,MATCH(B246,'Events impacting SvD volume'!$A$2:$A$21,0)),""))</f>
        <v/>
      </c>
      <c r="N246" s="99" t="str">
        <f t="shared" si="18"/>
        <v/>
      </c>
    </row>
    <row r="247" spans="2:14" hidden="1" x14ac:dyDescent="0.25">
      <c r="B247" s="37">
        <v>44113</v>
      </c>
      <c r="C247" s="37" t="str">
        <f t="shared" si="19"/>
        <v>2020</v>
      </c>
      <c r="D247" s="37" t="str">
        <f t="shared" si="20"/>
        <v>October</v>
      </c>
      <c r="E247" s="77" t="str">
        <f t="shared" si="22"/>
        <v>Friday</v>
      </c>
      <c r="F247" s="78" t="str">
        <f t="shared" si="23"/>
        <v>No</v>
      </c>
      <c r="G247" s="79">
        <f>IFERROR(VLOOKUP($B247,Table5[#All],4,FALSE),"0")</f>
        <v>4</v>
      </c>
      <c r="H247" s="79">
        <f>IFERROR(VLOOKUP($B247,Table7[#All],3,FALSE),"0")</f>
        <v>10</v>
      </c>
      <c r="I247" s="66" t="b">
        <f>COUNTIF('Events impacting SvD volume'!$A$2:$A$21,$B247)&gt;0</f>
        <v>0</v>
      </c>
      <c r="J247" s="80" t="s">
        <v>1634</v>
      </c>
      <c r="K247" s="74">
        <f t="shared" si="21"/>
        <v>4</v>
      </c>
      <c r="M247" s="107" t="str">
        <f>IF(I247=FALSE,"",IFERROR(INDEX('Events impacting SvD volume'!$D$2:$D$21,MATCH(B247,'Events impacting SvD volume'!$A$2:$A$21,0)),""))</f>
        <v/>
      </c>
      <c r="N247" s="99" t="str">
        <f t="shared" si="18"/>
        <v/>
      </c>
    </row>
    <row r="248" spans="2:14" hidden="1" x14ac:dyDescent="0.25">
      <c r="B248" s="37">
        <v>44114</v>
      </c>
      <c r="C248" s="37" t="str">
        <f t="shared" si="19"/>
        <v>2020</v>
      </c>
      <c r="D248" s="37" t="str">
        <f t="shared" si="20"/>
        <v>October</v>
      </c>
      <c r="E248" s="77" t="str">
        <f t="shared" si="22"/>
        <v>Saturday</v>
      </c>
      <c r="F248" s="78" t="str">
        <f t="shared" si="23"/>
        <v>Yes</v>
      </c>
      <c r="G248" s="79">
        <f>IFERROR(VLOOKUP($B248,Table5[#All],4,FALSE),"0")</f>
        <v>71</v>
      </c>
      <c r="H248" s="79">
        <f>IFERROR(VLOOKUP($B248,Table7[#All],3,FALSE),"0")</f>
        <v>10</v>
      </c>
      <c r="I248" s="66" t="b">
        <f>COUNTIF('Events impacting SvD volume'!$A$2:$A$21,$B248)&gt;0</f>
        <v>0</v>
      </c>
      <c r="J248" s="80" t="s">
        <v>1634</v>
      </c>
      <c r="K248" s="74">
        <f t="shared" si="21"/>
        <v>71</v>
      </c>
      <c r="M248" s="107" t="str">
        <f>IF(I248=FALSE,"",IFERROR(INDEX('Events impacting SvD volume'!$D$2:$D$21,MATCH(B248,'Events impacting SvD volume'!$A$2:$A$21,0)),""))</f>
        <v/>
      </c>
      <c r="N248" s="99" t="str">
        <f t="shared" si="18"/>
        <v/>
      </c>
    </row>
    <row r="249" spans="2:14" hidden="1" x14ac:dyDescent="0.25">
      <c r="B249" s="37">
        <v>44115</v>
      </c>
      <c r="C249" s="37" t="str">
        <f t="shared" si="19"/>
        <v>2020</v>
      </c>
      <c r="D249" s="37" t="str">
        <f t="shared" si="20"/>
        <v>October</v>
      </c>
      <c r="E249" s="77" t="str">
        <f t="shared" si="22"/>
        <v>Sunday</v>
      </c>
      <c r="F249" s="78" t="str">
        <f t="shared" si="23"/>
        <v>Yes</v>
      </c>
      <c r="G249" s="79">
        <f>IFERROR(VLOOKUP($B249,Table5[#All],4,FALSE),"0")</f>
        <v>40</v>
      </c>
      <c r="H249" s="79">
        <f>IFERROR(VLOOKUP($B249,Table7[#All],3,FALSE),"0")</f>
        <v>10</v>
      </c>
      <c r="I249" s="66" t="b">
        <f>COUNTIF('Events impacting SvD volume'!$A$2:$A$21,$B249)&gt;0</f>
        <v>0</v>
      </c>
      <c r="J249" s="80" t="s">
        <v>1634</v>
      </c>
      <c r="K249" s="74">
        <f t="shared" si="21"/>
        <v>40</v>
      </c>
      <c r="M249" s="107" t="str">
        <f>IF(I249=FALSE,"",IFERROR(INDEX('Events impacting SvD volume'!$D$2:$D$21,MATCH(B249,'Events impacting SvD volume'!$A$2:$A$21,0)),""))</f>
        <v/>
      </c>
      <c r="N249" s="99" t="str">
        <f t="shared" si="18"/>
        <v/>
      </c>
    </row>
    <row r="250" spans="2:14" hidden="1" x14ac:dyDescent="0.25">
      <c r="B250" s="37">
        <v>44116</v>
      </c>
      <c r="C250" s="37" t="str">
        <f t="shared" si="19"/>
        <v>2020</v>
      </c>
      <c r="D250" s="37" t="str">
        <f t="shared" si="20"/>
        <v>October</v>
      </c>
      <c r="E250" s="77" t="str">
        <f t="shared" si="22"/>
        <v>Monday</v>
      </c>
      <c r="F250" s="78" t="str">
        <f t="shared" si="23"/>
        <v>No</v>
      </c>
      <c r="G250" s="79">
        <f>IFERROR(VLOOKUP($B250,Table5[#All],4,FALSE),"0")</f>
        <v>36</v>
      </c>
      <c r="H250" s="79">
        <f>IFERROR(VLOOKUP($B250,Table7[#All],3,FALSE),"0")</f>
        <v>10</v>
      </c>
      <c r="I250" s="66" t="b">
        <f>COUNTIF('Events impacting SvD volume'!$A$2:$A$21,$B250)&gt;0</f>
        <v>0</v>
      </c>
      <c r="J250" s="80" t="s">
        <v>1634</v>
      </c>
      <c r="K250" s="74">
        <f t="shared" si="21"/>
        <v>36</v>
      </c>
      <c r="M250" s="107" t="str">
        <f>IF(I250=FALSE,"",IFERROR(INDEX('Events impacting SvD volume'!$D$2:$D$21,MATCH(B250,'Events impacting SvD volume'!$A$2:$A$21,0)),""))</f>
        <v/>
      </c>
      <c r="N250" s="99" t="str">
        <f t="shared" si="18"/>
        <v/>
      </c>
    </row>
    <row r="251" spans="2:14" hidden="1" x14ac:dyDescent="0.25">
      <c r="B251" s="37">
        <v>44117</v>
      </c>
      <c r="C251" s="37" t="str">
        <f t="shared" si="19"/>
        <v>2020</v>
      </c>
      <c r="D251" s="37" t="str">
        <f t="shared" si="20"/>
        <v>October</v>
      </c>
      <c r="E251" s="77" t="str">
        <f t="shared" si="22"/>
        <v>Tuesday</v>
      </c>
      <c r="F251" s="78" t="str">
        <f t="shared" si="23"/>
        <v>No</v>
      </c>
      <c r="G251" s="79">
        <f>IFERROR(VLOOKUP($B251,Table5[#All],4,FALSE),"0")</f>
        <v>44</v>
      </c>
      <c r="H251" s="79">
        <f>IFERROR(VLOOKUP($B251,Table7[#All],3,FALSE),"0")</f>
        <v>10</v>
      </c>
      <c r="I251" s="66" t="b">
        <f>COUNTIF('Events impacting SvD volume'!$A$2:$A$21,$B251)&gt;0</f>
        <v>0</v>
      </c>
      <c r="J251" s="80" t="s">
        <v>1634</v>
      </c>
      <c r="K251" s="74">
        <f t="shared" si="21"/>
        <v>44</v>
      </c>
      <c r="M251" s="107" t="str">
        <f>IF(I251=FALSE,"",IFERROR(INDEX('Events impacting SvD volume'!$D$2:$D$21,MATCH(B251,'Events impacting SvD volume'!$A$2:$A$21,0)),""))</f>
        <v/>
      </c>
      <c r="N251" s="99" t="str">
        <f t="shared" si="18"/>
        <v/>
      </c>
    </row>
    <row r="252" spans="2:14" hidden="1" x14ac:dyDescent="0.25">
      <c r="B252" s="37">
        <v>44118</v>
      </c>
      <c r="C252" s="37" t="str">
        <f t="shared" si="19"/>
        <v>2020</v>
      </c>
      <c r="D252" s="37" t="str">
        <f t="shared" si="20"/>
        <v>October</v>
      </c>
      <c r="E252" s="77" t="str">
        <f t="shared" si="22"/>
        <v>Wednesday</v>
      </c>
      <c r="F252" s="78" t="str">
        <f t="shared" si="23"/>
        <v>No</v>
      </c>
      <c r="G252" s="79">
        <f>IFERROR(VLOOKUP($B252,Table5[#All],4,FALSE),"0")</f>
        <v>53</v>
      </c>
      <c r="H252" s="79">
        <f>IFERROR(VLOOKUP($B252,Table7[#All],3,FALSE),"0")</f>
        <v>10</v>
      </c>
      <c r="I252" s="66" t="b">
        <f>COUNTIF('Events impacting SvD volume'!$A$2:$A$21,$B252)&gt;0</f>
        <v>0</v>
      </c>
      <c r="J252" s="80" t="s">
        <v>1634</v>
      </c>
      <c r="K252" s="74">
        <f t="shared" si="21"/>
        <v>53</v>
      </c>
      <c r="M252" s="107" t="str">
        <f>IF(I252=FALSE,"",IFERROR(INDEX('Events impacting SvD volume'!$D$2:$D$21,MATCH(B252,'Events impacting SvD volume'!$A$2:$A$21,0)),""))</f>
        <v/>
      </c>
      <c r="N252" s="99" t="str">
        <f t="shared" si="18"/>
        <v/>
      </c>
    </row>
    <row r="253" spans="2:14" hidden="1" x14ac:dyDescent="0.25">
      <c r="B253" s="37">
        <v>44119</v>
      </c>
      <c r="C253" s="37" t="str">
        <f t="shared" si="19"/>
        <v>2020</v>
      </c>
      <c r="D253" s="37" t="str">
        <f t="shared" si="20"/>
        <v>October</v>
      </c>
      <c r="E253" s="77" t="str">
        <f t="shared" si="22"/>
        <v>Thursday</v>
      </c>
      <c r="F253" s="78" t="str">
        <f t="shared" si="23"/>
        <v>No</v>
      </c>
      <c r="G253" s="79">
        <f>IFERROR(VLOOKUP($B253,Table5[#All],4,FALSE),"0")</f>
        <v>55</v>
      </c>
      <c r="H253" s="79">
        <f>IFERROR(VLOOKUP($B253,Table7[#All],3,FALSE),"0")</f>
        <v>10</v>
      </c>
      <c r="I253" s="66" t="b">
        <f>COUNTIF('Events impacting SvD volume'!$A$2:$A$21,$B253)&gt;0</f>
        <v>0</v>
      </c>
      <c r="J253" s="80" t="s">
        <v>1634</v>
      </c>
      <c r="K253" s="74">
        <f t="shared" si="21"/>
        <v>55</v>
      </c>
      <c r="M253" s="107" t="str">
        <f>IF(I253=FALSE,"",IFERROR(INDEX('Events impacting SvD volume'!$D$2:$D$21,MATCH(B253,'Events impacting SvD volume'!$A$2:$A$21,0)),""))</f>
        <v/>
      </c>
      <c r="N253" s="99" t="str">
        <f t="shared" si="18"/>
        <v/>
      </c>
    </row>
    <row r="254" spans="2:14" hidden="1" x14ac:dyDescent="0.25">
      <c r="B254" s="37">
        <v>44120</v>
      </c>
      <c r="C254" s="37" t="str">
        <f t="shared" si="19"/>
        <v>2020</v>
      </c>
      <c r="D254" s="37" t="str">
        <f t="shared" si="20"/>
        <v>October</v>
      </c>
      <c r="E254" s="77" t="str">
        <f t="shared" si="22"/>
        <v>Friday</v>
      </c>
      <c r="F254" s="78" t="str">
        <f t="shared" si="23"/>
        <v>No</v>
      </c>
      <c r="G254" s="79">
        <f>IFERROR(VLOOKUP($B254,Table5[#All],4,FALSE),"0")</f>
        <v>36</v>
      </c>
      <c r="H254" s="79">
        <f>IFERROR(VLOOKUP($B254,Table7[#All],3,FALSE),"0")</f>
        <v>10</v>
      </c>
      <c r="I254" s="66" t="b">
        <f>COUNTIF('Events impacting SvD volume'!$A$2:$A$21,$B254)&gt;0</f>
        <v>0</v>
      </c>
      <c r="J254" s="80" t="s">
        <v>1634</v>
      </c>
      <c r="K254" s="74">
        <f t="shared" si="21"/>
        <v>36</v>
      </c>
      <c r="M254" s="107" t="str">
        <f>IF(I254=FALSE,"",IFERROR(INDEX('Events impacting SvD volume'!$D$2:$D$21,MATCH(B254,'Events impacting SvD volume'!$A$2:$A$21,0)),""))</f>
        <v/>
      </c>
      <c r="N254" s="99" t="str">
        <f t="shared" si="18"/>
        <v/>
      </c>
    </row>
    <row r="255" spans="2:14" hidden="1" x14ac:dyDescent="0.25">
      <c r="B255" s="37">
        <v>44121</v>
      </c>
      <c r="C255" s="37" t="str">
        <f t="shared" si="19"/>
        <v>2020</v>
      </c>
      <c r="D255" s="37" t="str">
        <f t="shared" si="20"/>
        <v>October</v>
      </c>
      <c r="E255" s="77" t="str">
        <f t="shared" si="22"/>
        <v>Saturday</v>
      </c>
      <c r="F255" s="78" t="str">
        <f t="shared" si="23"/>
        <v>Yes</v>
      </c>
      <c r="G255" s="79">
        <f>IFERROR(VLOOKUP($B255,Table5[#All],4,FALSE),"0")</f>
        <v>32</v>
      </c>
      <c r="H255" s="79">
        <f>IFERROR(VLOOKUP($B255,Table7[#All],3,FALSE),"0")</f>
        <v>10</v>
      </c>
      <c r="I255" s="66" t="b">
        <f>COUNTIF('Events impacting SvD volume'!$A$2:$A$21,$B255)&gt;0</f>
        <v>0</v>
      </c>
      <c r="J255" s="80" t="s">
        <v>1634</v>
      </c>
      <c r="K255" s="74">
        <f t="shared" si="21"/>
        <v>32</v>
      </c>
      <c r="M255" s="107" t="str">
        <f>IF(I255=FALSE,"",IFERROR(INDEX('Events impacting SvD volume'!$D$2:$D$21,MATCH(B255,'Events impacting SvD volume'!$A$2:$A$21,0)),""))</f>
        <v/>
      </c>
      <c r="N255" s="99" t="str">
        <f t="shared" si="18"/>
        <v/>
      </c>
    </row>
    <row r="256" spans="2:14" hidden="1" x14ac:dyDescent="0.25">
      <c r="B256" s="37">
        <v>44122</v>
      </c>
      <c r="C256" s="37" t="str">
        <f t="shared" si="19"/>
        <v>2020</v>
      </c>
      <c r="D256" s="37" t="str">
        <f t="shared" si="20"/>
        <v>October</v>
      </c>
      <c r="E256" s="77" t="str">
        <f t="shared" si="22"/>
        <v>Sunday</v>
      </c>
      <c r="F256" s="78" t="str">
        <f t="shared" si="23"/>
        <v>Yes</v>
      </c>
      <c r="G256" s="79">
        <f>IFERROR(VLOOKUP($B256,Table5[#All],4,FALSE),"0")</f>
        <v>53</v>
      </c>
      <c r="H256" s="79">
        <f>IFERROR(VLOOKUP($B256,Table7[#All],3,FALSE),"0")</f>
        <v>10</v>
      </c>
      <c r="I256" s="66" t="b">
        <f>COUNTIF('Events impacting SvD volume'!$A$2:$A$21,$B256)&gt;0</f>
        <v>0</v>
      </c>
      <c r="J256" s="80" t="s">
        <v>1634</v>
      </c>
      <c r="K256" s="74">
        <f t="shared" si="21"/>
        <v>53</v>
      </c>
      <c r="M256" s="107" t="str">
        <f>IF(I256=FALSE,"",IFERROR(INDEX('Events impacting SvD volume'!$D$2:$D$21,MATCH(B256,'Events impacting SvD volume'!$A$2:$A$21,0)),""))</f>
        <v/>
      </c>
      <c r="N256" s="99" t="str">
        <f t="shared" si="18"/>
        <v/>
      </c>
    </row>
    <row r="257" spans="2:14" hidden="1" x14ac:dyDescent="0.25">
      <c r="B257" s="37">
        <v>44123</v>
      </c>
      <c r="C257" s="37" t="str">
        <f t="shared" si="19"/>
        <v>2020</v>
      </c>
      <c r="D257" s="37" t="str">
        <f t="shared" si="20"/>
        <v>October</v>
      </c>
      <c r="E257" s="77" t="str">
        <f t="shared" si="22"/>
        <v>Monday</v>
      </c>
      <c r="F257" s="78" t="str">
        <f t="shared" si="23"/>
        <v>No</v>
      </c>
      <c r="G257" s="79">
        <f>IFERROR(VLOOKUP($B257,Table5[#All],4,FALSE),"0")</f>
        <v>52</v>
      </c>
      <c r="H257" s="79">
        <f>IFERROR(VLOOKUP($B257,Table7[#All],3,FALSE),"0")</f>
        <v>10</v>
      </c>
      <c r="I257" s="66" t="b">
        <f>COUNTIF('Events impacting SvD volume'!$A$2:$A$21,$B257)&gt;0</f>
        <v>0</v>
      </c>
      <c r="J257" s="80" t="s">
        <v>1634</v>
      </c>
      <c r="K257" s="74">
        <f t="shared" si="21"/>
        <v>52</v>
      </c>
      <c r="M257" s="107" t="str">
        <f>IF(I257=FALSE,"",IFERROR(INDEX('Events impacting SvD volume'!$D$2:$D$21,MATCH(B257,'Events impacting SvD volume'!$A$2:$A$21,0)),""))</f>
        <v/>
      </c>
      <c r="N257" s="99" t="str">
        <f t="shared" si="18"/>
        <v/>
      </c>
    </row>
    <row r="258" spans="2:14" hidden="1" x14ac:dyDescent="0.25">
      <c r="B258" s="37">
        <v>44124</v>
      </c>
      <c r="C258" s="37" t="str">
        <f t="shared" si="19"/>
        <v>2020</v>
      </c>
      <c r="D258" s="37" t="str">
        <f t="shared" si="20"/>
        <v>October</v>
      </c>
      <c r="E258" s="77" t="str">
        <f t="shared" si="22"/>
        <v>Tuesday</v>
      </c>
      <c r="F258" s="78" t="str">
        <f t="shared" si="23"/>
        <v>No</v>
      </c>
      <c r="G258" s="79">
        <f>IFERROR(VLOOKUP($B258,Table5[#All],4,FALSE),"0")</f>
        <v>12</v>
      </c>
      <c r="H258" s="79">
        <f>IFERROR(VLOOKUP($B258,Table7[#All],3,FALSE),"0")</f>
        <v>10</v>
      </c>
      <c r="I258" s="66" t="b">
        <f>COUNTIF('Events impacting SvD volume'!$A$2:$A$21,$B258)&gt;0</f>
        <v>0</v>
      </c>
      <c r="J258" s="80" t="s">
        <v>1634</v>
      </c>
      <c r="K258" s="74">
        <f t="shared" si="21"/>
        <v>12</v>
      </c>
      <c r="M258" s="107" t="str">
        <f>IF(I258=FALSE,"",IFERROR(INDEX('Events impacting SvD volume'!$D$2:$D$21,MATCH(B258,'Events impacting SvD volume'!$A$2:$A$21,0)),""))</f>
        <v/>
      </c>
      <c r="N258" s="99" t="str">
        <f t="shared" si="18"/>
        <v/>
      </c>
    </row>
    <row r="259" spans="2:14" hidden="1" x14ac:dyDescent="0.25">
      <c r="B259" s="37">
        <v>44125</v>
      </c>
      <c r="C259" s="37" t="str">
        <f t="shared" si="19"/>
        <v>2020</v>
      </c>
      <c r="D259" s="37" t="str">
        <f t="shared" si="20"/>
        <v>October</v>
      </c>
      <c r="E259" s="77" t="str">
        <f t="shared" si="22"/>
        <v>Wednesday</v>
      </c>
      <c r="F259" s="78" t="str">
        <f t="shared" si="23"/>
        <v>No</v>
      </c>
      <c r="G259" s="79">
        <f>IFERROR(VLOOKUP($B259,Table5[#All],4,FALSE),"0")</f>
        <v>63</v>
      </c>
      <c r="H259" s="79">
        <f>IFERROR(VLOOKUP($B259,Table7[#All],3,FALSE),"0")</f>
        <v>10</v>
      </c>
      <c r="I259" s="66" t="b">
        <f>COUNTIF('Events impacting SvD volume'!$A$2:$A$21,$B259)&gt;0</f>
        <v>0</v>
      </c>
      <c r="J259" s="80" t="s">
        <v>1634</v>
      </c>
      <c r="K259" s="74">
        <f t="shared" si="21"/>
        <v>63</v>
      </c>
      <c r="M259" s="107" t="str">
        <f>IF(I259=FALSE,"",IFERROR(INDEX('Events impacting SvD volume'!$D$2:$D$21,MATCH(B259,'Events impacting SvD volume'!$A$2:$A$21,0)),""))</f>
        <v/>
      </c>
      <c r="N259" s="99" t="str">
        <f t="shared" si="18"/>
        <v/>
      </c>
    </row>
    <row r="260" spans="2:14" hidden="1" x14ac:dyDescent="0.25">
      <c r="B260" s="37">
        <v>44126</v>
      </c>
      <c r="C260" s="37" t="str">
        <f t="shared" si="19"/>
        <v>2020</v>
      </c>
      <c r="D260" s="37" t="str">
        <f t="shared" si="20"/>
        <v>October</v>
      </c>
      <c r="E260" s="77" t="str">
        <f t="shared" si="22"/>
        <v>Thursday</v>
      </c>
      <c r="F260" s="78" t="str">
        <f t="shared" si="23"/>
        <v>No</v>
      </c>
      <c r="G260" s="79">
        <f>IFERROR(VLOOKUP($B260,Table5[#All],4,FALSE),"0")</f>
        <v>58</v>
      </c>
      <c r="H260" s="79">
        <f>IFERROR(VLOOKUP($B260,Table7[#All],3,FALSE),"0")</f>
        <v>10</v>
      </c>
      <c r="I260" s="66" t="b">
        <f>COUNTIF('Events impacting SvD volume'!$A$2:$A$21,$B260)&gt;0</f>
        <v>0</v>
      </c>
      <c r="J260" s="80" t="s">
        <v>1634</v>
      </c>
      <c r="K260" s="74">
        <f t="shared" si="21"/>
        <v>58</v>
      </c>
      <c r="M260" s="107" t="str">
        <f>IF(I260=FALSE,"",IFERROR(INDEX('Events impacting SvD volume'!$D$2:$D$21,MATCH(B260,'Events impacting SvD volume'!$A$2:$A$21,0)),""))</f>
        <v/>
      </c>
      <c r="N260" s="99" t="str">
        <f t="shared" si="18"/>
        <v/>
      </c>
    </row>
    <row r="261" spans="2:14" hidden="1" x14ac:dyDescent="0.25">
      <c r="B261" s="37">
        <v>44127</v>
      </c>
      <c r="C261" s="37" t="str">
        <f t="shared" si="19"/>
        <v>2020</v>
      </c>
      <c r="D261" s="37" t="str">
        <f t="shared" si="20"/>
        <v>October</v>
      </c>
      <c r="E261" s="77" t="str">
        <f t="shared" si="22"/>
        <v>Friday</v>
      </c>
      <c r="F261" s="78" t="str">
        <f t="shared" si="23"/>
        <v>No</v>
      </c>
      <c r="G261" s="79">
        <f>IFERROR(VLOOKUP($B261,Table5[#All],4,FALSE),"0")</f>
        <v>24</v>
      </c>
      <c r="H261" s="79">
        <f>IFERROR(VLOOKUP($B261,Table7[#All],3,FALSE),"0")</f>
        <v>10</v>
      </c>
      <c r="I261" s="66" t="b">
        <f>COUNTIF('Events impacting SvD volume'!$A$2:$A$21,$B261)&gt;0</f>
        <v>0</v>
      </c>
      <c r="J261" s="80" t="s">
        <v>1634</v>
      </c>
      <c r="K261" s="74">
        <f t="shared" si="21"/>
        <v>24</v>
      </c>
      <c r="M261" s="107" t="str">
        <f>IF(I261=FALSE,"",IFERROR(INDEX('Events impacting SvD volume'!$D$2:$D$21,MATCH(B261,'Events impacting SvD volume'!$A$2:$A$21,0)),""))</f>
        <v/>
      </c>
      <c r="N261" s="99" t="str">
        <f t="shared" si="18"/>
        <v/>
      </c>
    </row>
    <row r="262" spans="2:14" hidden="1" x14ac:dyDescent="0.25">
      <c r="B262" s="37">
        <v>44128</v>
      </c>
      <c r="C262" s="37" t="str">
        <f t="shared" si="19"/>
        <v>2020</v>
      </c>
      <c r="D262" s="37" t="str">
        <f t="shared" si="20"/>
        <v>October</v>
      </c>
      <c r="E262" s="77" t="str">
        <f t="shared" si="22"/>
        <v>Saturday</v>
      </c>
      <c r="F262" s="78" t="str">
        <f t="shared" si="23"/>
        <v>Yes</v>
      </c>
      <c r="G262" s="79">
        <f>IFERROR(VLOOKUP($B262,Table5[#All],4,FALSE),"0")</f>
        <v>1</v>
      </c>
      <c r="H262" s="79">
        <f>IFERROR(VLOOKUP($B262,Table7[#All],3,FALSE),"0")</f>
        <v>10</v>
      </c>
      <c r="I262" s="66" t="b">
        <f>COUNTIF('Events impacting SvD volume'!$A$2:$A$21,$B262)&gt;0</f>
        <v>0</v>
      </c>
      <c r="J262" s="80" t="s">
        <v>1634</v>
      </c>
      <c r="K262" s="74">
        <f t="shared" si="21"/>
        <v>1</v>
      </c>
      <c r="M262" s="107" t="str">
        <f>IF(I262=FALSE,"",IFERROR(INDEX('Events impacting SvD volume'!$D$2:$D$21,MATCH(B262,'Events impacting SvD volume'!$A$2:$A$21,0)),""))</f>
        <v/>
      </c>
      <c r="N262" s="99" t="str">
        <f t="shared" si="18"/>
        <v/>
      </c>
    </row>
    <row r="263" spans="2:14" hidden="1" x14ac:dyDescent="0.25">
      <c r="B263" s="37">
        <v>44129</v>
      </c>
      <c r="C263" s="37" t="str">
        <f t="shared" si="19"/>
        <v>2020</v>
      </c>
      <c r="D263" s="37" t="str">
        <f t="shared" si="20"/>
        <v>October</v>
      </c>
      <c r="E263" s="77" t="str">
        <f t="shared" si="22"/>
        <v>Sunday</v>
      </c>
      <c r="F263" s="78" t="str">
        <f t="shared" si="23"/>
        <v>Yes</v>
      </c>
      <c r="G263" s="79">
        <f>IFERROR(VLOOKUP($B263,Table5[#All],4,FALSE),"0")</f>
        <v>5</v>
      </c>
      <c r="H263" s="79">
        <f>IFERROR(VLOOKUP($B263,Table7[#All],3,FALSE),"0")</f>
        <v>10</v>
      </c>
      <c r="I263" s="66" t="b">
        <f>COUNTIF('Events impacting SvD volume'!$A$2:$A$21,$B263)&gt;0</f>
        <v>0</v>
      </c>
      <c r="J263" s="80" t="s">
        <v>1634</v>
      </c>
      <c r="K263" s="74">
        <f t="shared" si="21"/>
        <v>5</v>
      </c>
      <c r="M263" s="107" t="str">
        <f>IF(I263=FALSE,"",IFERROR(INDEX('Events impacting SvD volume'!$D$2:$D$21,MATCH(B263,'Events impacting SvD volume'!$A$2:$A$21,0)),""))</f>
        <v/>
      </c>
      <c r="N263" s="99" t="str">
        <f t="shared" si="18"/>
        <v/>
      </c>
    </row>
    <row r="264" spans="2:14" hidden="1" x14ac:dyDescent="0.25">
      <c r="B264" s="37">
        <v>44130</v>
      </c>
      <c r="C264" s="37" t="str">
        <f t="shared" si="19"/>
        <v>2020</v>
      </c>
      <c r="D264" s="37" t="str">
        <f t="shared" si="20"/>
        <v>October</v>
      </c>
      <c r="E264" s="77" t="str">
        <f t="shared" si="22"/>
        <v>Monday</v>
      </c>
      <c r="F264" s="78" t="str">
        <f t="shared" si="23"/>
        <v>No</v>
      </c>
      <c r="G264" s="79">
        <f>IFERROR(VLOOKUP($B264,Table5[#All],4,FALSE),"0")</f>
        <v>33</v>
      </c>
      <c r="H264" s="79">
        <f>IFERROR(VLOOKUP($B264,Table7[#All],3,FALSE),"0")</f>
        <v>10</v>
      </c>
      <c r="I264" s="66" t="b">
        <f>COUNTIF('Events impacting SvD volume'!$A$2:$A$21,$B264)&gt;0</f>
        <v>0</v>
      </c>
      <c r="J264" s="80" t="s">
        <v>1634</v>
      </c>
      <c r="K264" s="74">
        <f t="shared" si="21"/>
        <v>33</v>
      </c>
      <c r="M264" s="107" t="str">
        <f>IF(I264=FALSE,"",IFERROR(INDEX('Events impacting SvD volume'!$D$2:$D$21,MATCH(B264,'Events impacting SvD volume'!$A$2:$A$21,0)),""))</f>
        <v/>
      </c>
      <c r="N264" s="99" t="str">
        <f t="shared" si="18"/>
        <v/>
      </c>
    </row>
    <row r="265" spans="2:14" hidden="1" x14ac:dyDescent="0.25">
      <c r="B265" s="37">
        <v>44131</v>
      </c>
      <c r="C265" s="37" t="str">
        <f t="shared" si="19"/>
        <v>2020</v>
      </c>
      <c r="D265" s="37" t="str">
        <f t="shared" si="20"/>
        <v>October</v>
      </c>
      <c r="E265" s="77" t="str">
        <f t="shared" si="22"/>
        <v>Tuesday</v>
      </c>
      <c r="F265" s="78" t="str">
        <f t="shared" si="23"/>
        <v>No</v>
      </c>
      <c r="G265" s="79">
        <f>IFERROR(VLOOKUP($B265,Table5[#All],4,FALSE),"0")</f>
        <v>29</v>
      </c>
      <c r="H265" s="79">
        <f>IFERROR(VLOOKUP($B265,Table7[#All],3,FALSE),"0")</f>
        <v>10</v>
      </c>
      <c r="I265" s="66" t="b">
        <f>COUNTIF('Events impacting SvD volume'!$A$2:$A$21,$B265)&gt;0</f>
        <v>0</v>
      </c>
      <c r="J265" s="80" t="s">
        <v>1634</v>
      </c>
      <c r="K265" s="74">
        <f t="shared" si="21"/>
        <v>29</v>
      </c>
      <c r="M265" s="107" t="str">
        <f>IF(I265=FALSE,"",IFERROR(INDEX('Events impacting SvD volume'!$D$2:$D$21,MATCH(B265,'Events impacting SvD volume'!$A$2:$A$21,0)),""))</f>
        <v/>
      </c>
      <c r="N265" s="99" t="str">
        <f t="shared" si="18"/>
        <v/>
      </c>
    </row>
    <row r="266" spans="2:14" hidden="1" x14ac:dyDescent="0.25">
      <c r="B266" s="37">
        <v>44132</v>
      </c>
      <c r="C266" s="37" t="str">
        <f t="shared" si="19"/>
        <v>2020</v>
      </c>
      <c r="D266" s="37" t="str">
        <f t="shared" si="20"/>
        <v>October</v>
      </c>
      <c r="E266" s="77" t="str">
        <f t="shared" si="22"/>
        <v>Wednesday</v>
      </c>
      <c r="F266" s="78" t="str">
        <f t="shared" si="23"/>
        <v>No</v>
      </c>
      <c r="G266" s="79">
        <f>IFERROR(VLOOKUP($B266,Table5[#All],4,FALSE),"0")</f>
        <v>21</v>
      </c>
      <c r="H266" s="79">
        <f>IFERROR(VLOOKUP($B266,Table7[#All],3,FALSE),"0")</f>
        <v>10</v>
      </c>
      <c r="I266" s="66" t="b">
        <f>COUNTIF('Events impacting SvD volume'!$A$2:$A$21,$B266)&gt;0</f>
        <v>0</v>
      </c>
      <c r="J266" s="80" t="s">
        <v>1634</v>
      </c>
      <c r="K266" s="74">
        <f t="shared" si="21"/>
        <v>21</v>
      </c>
      <c r="M266" s="107" t="str">
        <f>IF(I266=FALSE,"",IFERROR(INDEX('Events impacting SvD volume'!$D$2:$D$21,MATCH(B266,'Events impacting SvD volume'!$A$2:$A$21,0)),""))</f>
        <v/>
      </c>
      <c r="N266" s="99" t="str">
        <f t="shared" si="18"/>
        <v/>
      </c>
    </row>
    <row r="267" spans="2:14" hidden="1" x14ac:dyDescent="0.25">
      <c r="B267" s="37">
        <v>44133</v>
      </c>
      <c r="C267" s="37" t="str">
        <f t="shared" si="19"/>
        <v>2020</v>
      </c>
      <c r="D267" s="37" t="str">
        <f t="shared" si="20"/>
        <v>October</v>
      </c>
      <c r="E267" s="77" t="str">
        <f t="shared" si="22"/>
        <v>Thursday</v>
      </c>
      <c r="F267" s="78" t="str">
        <f t="shared" si="23"/>
        <v>No</v>
      </c>
      <c r="G267" s="79">
        <f>IFERROR(VLOOKUP($B267,Table5[#All],4,FALSE),"0")</f>
        <v>72</v>
      </c>
      <c r="H267" s="79">
        <f>IFERROR(VLOOKUP($B267,Table7[#All],3,FALSE),"0")</f>
        <v>10</v>
      </c>
      <c r="I267" s="66" t="b">
        <f>COUNTIF('Events impacting SvD volume'!$A$2:$A$21,$B267)&gt;0</f>
        <v>0</v>
      </c>
      <c r="J267" s="80" t="s">
        <v>1634</v>
      </c>
      <c r="K267" s="74">
        <f t="shared" si="21"/>
        <v>72</v>
      </c>
      <c r="M267" s="107" t="str">
        <f>IF(I267=FALSE,"",IFERROR(INDEX('Events impacting SvD volume'!$D$2:$D$21,MATCH(B267,'Events impacting SvD volume'!$A$2:$A$21,0)),""))</f>
        <v/>
      </c>
      <c r="N267" s="99" t="str">
        <f t="shared" si="18"/>
        <v/>
      </c>
    </row>
    <row r="268" spans="2:14" hidden="1" x14ac:dyDescent="0.25">
      <c r="B268" s="37">
        <v>44134</v>
      </c>
      <c r="C268" s="37" t="str">
        <f t="shared" si="19"/>
        <v>2020</v>
      </c>
      <c r="D268" s="37" t="str">
        <f t="shared" si="20"/>
        <v>October</v>
      </c>
      <c r="E268" s="77" t="str">
        <f t="shared" si="22"/>
        <v>Friday</v>
      </c>
      <c r="F268" s="78" t="str">
        <f t="shared" si="23"/>
        <v>No</v>
      </c>
      <c r="G268" s="79">
        <f>IFERROR(VLOOKUP($B268,Table5[#All],4,FALSE),"0")</f>
        <v>3</v>
      </c>
      <c r="H268" s="79">
        <f>IFERROR(VLOOKUP($B268,Table7[#All],3,FALSE),"0")</f>
        <v>10</v>
      </c>
      <c r="I268" s="66" t="b">
        <f>COUNTIF('Events impacting SvD volume'!$A$2:$A$21,$B268)&gt;0</f>
        <v>0</v>
      </c>
      <c r="J268" s="80" t="s">
        <v>1634</v>
      </c>
      <c r="K268" s="74">
        <f t="shared" si="21"/>
        <v>3</v>
      </c>
      <c r="M268" s="107" t="str">
        <f>IF(I268=FALSE,"",IFERROR(INDEX('Events impacting SvD volume'!$D$2:$D$21,MATCH(B268,'Events impacting SvD volume'!$A$2:$A$21,0)),""))</f>
        <v/>
      </c>
      <c r="N268" s="99" t="str">
        <f t="shared" si="18"/>
        <v/>
      </c>
    </row>
    <row r="269" spans="2:14" hidden="1" x14ac:dyDescent="0.25">
      <c r="B269" s="37">
        <v>44135</v>
      </c>
      <c r="C269" s="37" t="str">
        <f t="shared" si="19"/>
        <v>2020</v>
      </c>
      <c r="D269" s="37" t="str">
        <f t="shared" si="20"/>
        <v>October</v>
      </c>
      <c r="E269" s="77" t="str">
        <f t="shared" si="22"/>
        <v>Saturday</v>
      </c>
      <c r="F269" s="78" t="str">
        <f t="shared" si="23"/>
        <v>Yes</v>
      </c>
      <c r="G269" s="79">
        <f>IFERROR(VLOOKUP($B269,Table5[#All],4,FALSE),"0")</f>
        <v>56</v>
      </c>
      <c r="H269" s="79">
        <f>IFERROR(VLOOKUP($B269,Table7[#All],3,FALSE),"0")</f>
        <v>10</v>
      </c>
      <c r="I269" s="66" t="b">
        <f>COUNTIF('Events impacting SvD volume'!$A$2:$A$21,$B269)&gt;0</f>
        <v>0</v>
      </c>
      <c r="J269" s="80" t="s">
        <v>1634</v>
      </c>
      <c r="K269" s="74">
        <f t="shared" si="21"/>
        <v>56</v>
      </c>
      <c r="M269" s="107" t="str">
        <f>IF(I269=FALSE,"",IFERROR(INDEX('Events impacting SvD volume'!$D$2:$D$21,MATCH(B269,'Events impacting SvD volume'!$A$2:$A$21,0)),""))</f>
        <v/>
      </c>
      <c r="N269" s="99" t="str">
        <f t="shared" si="18"/>
        <v/>
      </c>
    </row>
    <row r="270" spans="2:14" hidden="1" x14ac:dyDescent="0.25">
      <c r="B270" s="37">
        <v>44136</v>
      </c>
      <c r="C270" s="37" t="str">
        <f t="shared" si="19"/>
        <v>2020</v>
      </c>
      <c r="D270" s="37" t="str">
        <f t="shared" si="20"/>
        <v>November</v>
      </c>
      <c r="E270" s="77" t="str">
        <f t="shared" si="22"/>
        <v>Sunday</v>
      </c>
      <c r="F270" s="78" t="str">
        <f t="shared" si="23"/>
        <v>Yes</v>
      </c>
      <c r="G270" s="79">
        <f>IFERROR(VLOOKUP($B270,Table5[#All],4,FALSE),"0")</f>
        <v>47</v>
      </c>
      <c r="H270" s="79">
        <f>IFERROR(VLOOKUP($B270,Table7[#All],3,FALSE),"0")</f>
        <v>10</v>
      </c>
      <c r="I270" s="66" t="b">
        <f>COUNTIF('Events impacting SvD volume'!$A$2:$A$21,$B270)&gt;0</f>
        <v>0</v>
      </c>
      <c r="J270" s="80" t="s">
        <v>1634</v>
      </c>
      <c r="K270" s="74">
        <f t="shared" si="21"/>
        <v>47</v>
      </c>
      <c r="M270" s="107" t="str">
        <f>IF(I270=FALSE,"",IFERROR(INDEX('Events impacting SvD volume'!$D$2:$D$21,MATCH(B270,'Events impacting SvD volume'!$A$2:$A$21,0)),""))</f>
        <v/>
      </c>
      <c r="N270" s="99" t="str">
        <f t="shared" si="18"/>
        <v/>
      </c>
    </row>
    <row r="271" spans="2:14" hidden="1" x14ac:dyDescent="0.25">
      <c r="B271" s="37">
        <v>44137</v>
      </c>
      <c r="C271" s="37" t="str">
        <f t="shared" si="19"/>
        <v>2020</v>
      </c>
      <c r="D271" s="37" t="str">
        <f t="shared" si="20"/>
        <v>November</v>
      </c>
      <c r="E271" s="77" t="str">
        <f t="shared" si="22"/>
        <v>Monday</v>
      </c>
      <c r="F271" s="78" t="str">
        <f t="shared" si="23"/>
        <v>No</v>
      </c>
      <c r="G271" s="79">
        <f>IFERROR(VLOOKUP($B271,Table5[#All],4,FALSE),"0")</f>
        <v>27</v>
      </c>
      <c r="H271" s="79">
        <f>IFERROR(VLOOKUP($B271,Table7[#All],3,FALSE),"0")</f>
        <v>10</v>
      </c>
      <c r="I271" s="66" t="b">
        <f>COUNTIF('Events impacting SvD volume'!$A$2:$A$21,$B271)&gt;0</f>
        <v>0</v>
      </c>
      <c r="J271" s="80" t="s">
        <v>1634</v>
      </c>
      <c r="K271" s="74">
        <f t="shared" si="21"/>
        <v>27</v>
      </c>
      <c r="M271" s="107" t="str">
        <f>IF(I271=FALSE,"",IFERROR(INDEX('Events impacting SvD volume'!$D$2:$D$21,MATCH(B271,'Events impacting SvD volume'!$A$2:$A$21,0)),""))</f>
        <v/>
      </c>
      <c r="N271" s="99" t="str">
        <f t="shared" si="18"/>
        <v/>
      </c>
    </row>
    <row r="272" spans="2:14" hidden="1" x14ac:dyDescent="0.25">
      <c r="B272" s="37">
        <v>44138</v>
      </c>
      <c r="C272" s="37" t="str">
        <f t="shared" si="19"/>
        <v>2020</v>
      </c>
      <c r="D272" s="37" t="str">
        <f t="shared" si="20"/>
        <v>November</v>
      </c>
      <c r="E272" s="77" t="str">
        <f t="shared" si="22"/>
        <v>Tuesday</v>
      </c>
      <c r="F272" s="78" t="str">
        <f t="shared" si="23"/>
        <v>No</v>
      </c>
      <c r="G272" s="79">
        <f>IFERROR(VLOOKUP($B272,Table5[#All],4,FALSE),"0")</f>
        <v>66</v>
      </c>
      <c r="H272" s="79">
        <f>IFERROR(VLOOKUP($B272,Table7[#All],3,FALSE),"0")</f>
        <v>10</v>
      </c>
      <c r="I272" s="66" t="b">
        <f>COUNTIF('Events impacting SvD volume'!$A$2:$A$21,$B272)&gt;0</f>
        <v>0</v>
      </c>
      <c r="J272" s="80" t="s">
        <v>1634</v>
      </c>
      <c r="K272" s="74">
        <f t="shared" si="21"/>
        <v>66</v>
      </c>
      <c r="M272" s="107" t="str">
        <f>IF(I272=FALSE,"",IFERROR(INDEX('Events impacting SvD volume'!$D$2:$D$21,MATCH(B272,'Events impacting SvD volume'!$A$2:$A$21,0)),""))</f>
        <v/>
      </c>
      <c r="N272" s="99" t="str">
        <f t="shared" si="18"/>
        <v/>
      </c>
    </row>
    <row r="273" spans="2:14" hidden="1" x14ac:dyDescent="0.25">
      <c r="B273" s="37">
        <v>44139</v>
      </c>
      <c r="C273" s="37" t="str">
        <f t="shared" si="19"/>
        <v>2020</v>
      </c>
      <c r="D273" s="37" t="str">
        <f t="shared" si="20"/>
        <v>November</v>
      </c>
      <c r="E273" s="77" t="str">
        <f t="shared" si="22"/>
        <v>Wednesday</v>
      </c>
      <c r="F273" s="78" t="str">
        <f t="shared" si="23"/>
        <v>No</v>
      </c>
      <c r="G273" s="79">
        <f>IFERROR(VLOOKUP($B273,Table5[#All],4,FALSE),"0")</f>
        <v>38</v>
      </c>
      <c r="H273" s="79">
        <f>IFERROR(VLOOKUP($B273,Table7[#All],3,FALSE),"0")</f>
        <v>10</v>
      </c>
      <c r="I273" s="66" t="b">
        <f>COUNTIF('Events impacting SvD volume'!$A$2:$A$21,$B273)&gt;0</f>
        <v>0</v>
      </c>
      <c r="J273" s="80" t="s">
        <v>1634</v>
      </c>
      <c r="K273" s="74">
        <f t="shared" si="21"/>
        <v>38</v>
      </c>
      <c r="M273" s="107" t="str">
        <f>IF(I273=FALSE,"",IFERROR(INDEX('Events impacting SvD volume'!$D$2:$D$21,MATCH(B273,'Events impacting SvD volume'!$A$2:$A$21,0)),""))</f>
        <v/>
      </c>
      <c r="N273" s="99" t="str">
        <f t="shared" si="18"/>
        <v/>
      </c>
    </row>
    <row r="274" spans="2:14" hidden="1" x14ac:dyDescent="0.25">
      <c r="B274" s="37">
        <v>44140</v>
      </c>
      <c r="C274" s="37" t="str">
        <f t="shared" si="19"/>
        <v>2020</v>
      </c>
      <c r="D274" s="37" t="str">
        <f t="shared" si="20"/>
        <v>November</v>
      </c>
      <c r="E274" s="77" t="str">
        <f t="shared" si="22"/>
        <v>Thursday</v>
      </c>
      <c r="F274" s="78" t="str">
        <f t="shared" si="23"/>
        <v>No</v>
      </c>
      <c r="G274" s="79">
        <f>IFERROR(VLOOKUP($B274,Table5[#All],4,FALSE),"0")</f>
        <v>61</v>
      </c>
      <c r="H274" s="79">
        <f>IFERROR(VLOOKUP($B274,Table7[#All],3,FALSE),"0")</f>
        <v>10</v>
      </c>
      <c r="I274" s="66" t="b">
        <f>COUNTIF('Events impacting SvD volume'!$A$2:$A$21,$B274)&gt;0</f>
        <v>0</v>
      </c>
      <c r="J274" s="80" t="s">
        <v>1634</v>
      </c>
      <c r="K274" s="74">
        <f t="shared" si="21"/>
        <v>61</v>
      </c>
      <c r="M274" s="107" t="str">
        <f>IF(I274=FALSE,"",IFERROR(INDEX('Events impacting SvD volume'!$D$2:$D$21,MATCH(B274,'Events impacting SvD volume'!$A$2:$A$21,0)),""))</f>
        <v/>
      </c>
      <c r="N274" s="99" t="str">
        <f t="shared" si="18"/>
        <v/>
      </c>
    </row>
    <row r="275" spans="2:14" hidden="1" x14ac:dyDescent="0.25">
      <c r="B275" s="37">
        <v>44141</v>
      </c>
      <c r="C275" s="37" t="str">
        <f t="shared" si="19"/>
        <v>2020</v>
      </c>
      <c r="D275" s="37" t="str">
        <f t="shared" si="20"/>
        <v>November</v>
      </c>
      <c r="E275" s="77" t="str">
        <f t="shared" si="22"/>
        <v>Friday</v>
      </c>
      <c r="F275" s="78" t="str">
        <f t="shared" si="23"/>
        <v>No</v>
      </c>
      <c r="G275" s="79">
        <f>IFERROR(VLOOKUP($B275,Table5[#All],4,FALSE),"0")</f>
        <v>75</v>
      </c>
      <c r="H275" s="79">
        <f>IFERROR(VLOOKUP($B275,Table7[#All],3,FALSE),"0")</f>
        <v>10</v>
      </c>
      <c r="I275" s="66" t="b">
        <f>COUNTIF('Events impacting SvD volume'!$A$2:$A$21,$B275)&gt;0</f>
        <v>0</v>
      </c>
      <c r="J275" s="80" t="s">
        <v>1634</v>
      </c>
      <c r="K275" s="74">
        <f t="shared" si="21"/>
        <v>75</v>
      </c>
      <c r="M275" s="107" t="str">
        <f>IF(I275=FALSE,"",IFERROR(INDEX('Events impacting SvD volume'!$D$2:$D$21,MATCH(B275,'Events impacting SvD volume'!$A$2:$A$21,0)),""))</f>
        <v/>
      </c>
      <c r="N275" s="99" t="str">
        <f t="shared" si="18"/>
        <v/>
      </c>
    </row>
    <row r="276" spans="2:14" hidden="1" x14ac:dyDescent="0.25">
      <c r="B276" s="37">
        <v>44142</v>
      </c>
      <c r="C276" s="37" t="str">
        <f t="shared" si="19"/>
        <v>2020</v>
      </c>
      <c r="D276" s="37" t="str">
        <f t="shared" si="20"/>
        <v>November</v>
      </c>
      <c r="E276" s="77" t="str">
        <f t="shared" si="22"/>
        <v>Saturday</v>
      </c>
      <c r="F276" s="78" t="str">
        <f t="shared" si="23"/>
        <v>Yes</v>
      </c>
      <c r="G276" s="79">
        <f>IFERROR(VLOOKUP($B276,Table5[#All],4,FALSE),"0")</f>
        <v>3</v>
      </c>
      <c r="H276" s="79">
        <f>IFERROR(VLOOKUP($B276,Table7[#All],3,FALSE),"0")</f>
        <v>10</v>
      </c>
      <c r="I276" s="66" t="b">
        <f>COUNTIF('Events impacting SvD volume'!$A$2:$A$21,$B276)&gt;0</f>
        <v>0</v>
      </c>
      <c r="J276" s="80" t="s">
        <v>1634</v>
      </c>
      <c r="K276" s="74">
        <f t="shared" si="21"/>
        <v>3</v>
      </c>
      <c r="M276" s="107" t="str">
        <f>IF(I276=FALSE,"",IFERROR(INDEX('Events impacting SvD volume'!$D$2:$D$21,MATCH(B276,'Events impacting SvD volume'!$A$2:$A$21,0)),""))</f>
        <v/>
      </c>
      <c r="N276" s="99" t="str">
        <f t="shared" si="18"/>
        <v/>
      </c>
    </row>
    <row r="277" spans="2:14" hidden="1" x14ac:dyDescent="0.25">
      <c r="B277" s="37">
        <v>44143</v>
      </c>
      <c r="C277" s="37" t="str">
        <f t="shared" si="19"/>
        <v>2020</v>
      </c>
      <c r="D277" s="37" t="str">
        <f t="shared" si="20"/>
        <v>November</v>
      </c>
      <c r="E277" s="77" t="str">
        <f t="shared" si="22"/>
        <v>Sunday</v>
      </c>
      <c r="F277" s="78" t="str">
        <f t="shared" si="23"/>
        <v>Yes</v>
      </c>
      <c r="G277" s="79">
        <f>IFERROR(VLOOKUP($B277,Table5[#All],4,FALSE),"0")</f>
        <v>2</v>
      </c>
      <c r="H277" s="79">
        <f>IFERROR(VLOOKUP($B277,Table7[#All],3,FALSE),"0")</f>
        <v>10</v>
      </c>
      <c r="I277" s="66" t="b">
        <f>COUNTIF('Events impacting SvD volume'!$A$2:$A$21,$B277)&gt;0</f>
        <v>0</v>
      </c>
      <c r="J277" s="80" t="s">
        <v>1634</v>
      </c>
      <c r="K277" s="74">
        <f t="shared" si="21"/>
        <v>2</v>
      </c>
      <c r="M277" s="107" t="str">
        <f>IF(I277=FALSE,"",IFERROR(INDEX('Events impacting SvD volume'!$D$2:$D$21,MATCH(B277,'Events impacting SvD volume'!$A$2:$A$21,0)),""))</f>
        <v/>
      </c>
      <c r="N277" s="99" t="str">
        <f t="shared" si="18"/>
        <v/>
      </c>
    </row>
    <row r="278" spans="2:14" hidden="1" x14ac:dyDescent="0.25">
      <c r="B278" s="37">
        <v>44144</v>
      </c>
      <c r="C278" s="37" t="str">
        <f t="shared" si="19"/>
        <v>2020</v>
      </c>
      <c r="D278" s="37" t="str">
        <f t="shared" si="20"/>
        <v>November</v>
      </c>
      <c r="E278" s="77" t="str">
        <f t="shared" si="22"/>
        <v>Monday</v>
      </c>
      <c r="F278" s="78" t="str">
        <f t="shared" si="23"/>
        <v>No</v>
      </c>
      <c r="G278" s="79">
        <f>IFERROR(VLOOKUP($B278,Table5[#All],4,FALSE),"0")</f>
        <v>16</v>
      </c>
      <c r="H278" s="79">
        <f>IFERROR(VLOOKUP($B278,Table7[#All],3,FALSE),"0")</f>
        <v>10</v>
      </c>
      <c r="I278" s="66" t="b">
        <f>COUNTIF('Events impacting SvD volume'!$A$2:$A$21,$B278)&gt;0</f>
        <v>0</v>
      </c>
      <c r="J278" s="80" t="s">
        <v>1634</v>
      </c>
      <c r="K278" s="74">
        <f t="shared" si="21"/>
        <v>16</v>
      </c>
      <c r="M278" s="107" t="str">
        <f>IF(I278=FALSE,"",IFERROR(INDEX('Events impacting SvD volume'!$D$2:$D$21,MATCH(B278,'Events impacting SvD volume'!$A$2:$A$21,0)),""))</f>
        <v/>
      </c>
      <c r="N278" s="99" t="str">
        <f t="shared" si="18"/>
        <v/>
      </c>
    </row>
    <row r="279" spans="2:14" hidden="1" x14ac:dyDescent="0.25">
      <c r="B279" s="37">
        <v>44145</v>
      </c>
      <c r="C279" s="37" t="str">
        <f t="shared" si="19"/>
        <v>2020</v>
      </c>
      <c r="D279" s="37" t="str">
        <f t="shared" si="20"/>
        <v>November</v>
      </c>
      <c r="E279" s="77" t="str">
        <f t="shared" si="22"/>
        <v>Tuesday</v>
      </c>
      <c r="F279" s="78" t="str">
        <f t="shared" si="23"/>
        <v>No</v>
      </c>
      <c r="G279" s="79">
        <f>IFERROR(VLOOKUP($B279,Table5[#All],4,FALSE),"0")</f>
        <v>70</v>
      </c>
      <c r="H279" s="79">
        <f>IFERROR(VLOOKUP($B279,Table7[#All],3,FALSE),"0")</f>
        <v>10</v>
      </c>
      <c r="I279" s="66" t="b">
        <f>COUNTIF('Events impacting SvD volume'!$A$2:$A$21,$B279)&gt;0</f>
        <v>0</v>
      </c>
      <c r="J279" s="80" t="s">
        <v>1634</v>
      </c>
      <c r="K279" s="74">
        <f t="shared" si="21"/>
        <v>70</v>
      </c>
      <c r="M279" s="107" t="str">
        <f>IF(I279=FALSE,"",IFERROR(INDEX('Events impacting SvD volume'!$D$2:$D$21,MATCH(B279,'Events impacting SvD volume'!$A$2:$A$21,0)),""))</f>
        <v/>
      </c>
      <c r="N279" s="99" t="str">
        <f t="shared" si="18"/>
        <v/>
      </c>
    </row>
    <row r="280" spans="2:14" hidden="1" x14ac:dyDescent="0.25">
      <c r="B280" s="37">
        <v>44146</v>
      </c>
      <c r="C280" s="37" t="str">
        <f t="shared" si="19"/>
        <v>2020</v>
      </c>
      <c r="D280" s="37" t="str">
        <f t="shared" si="20"/>
        <v>November</v>
      </c>
      <c r="E280" s="77" t="str">
        <f t="shared" si="22"/>
        <v>Wednesday</v>
      </c>
      <c r="F280" s="78" t="str">
        <f t="shared" si="23"/>
        <v>No</v>
      </c>
      <c r="G280" s="79">
        <f>IFERROR(VLOOKUP($B280,Table5[#All],4,FALSE),"0")</f>
        <v>1</v>
      </c>
      <c r="H280" s="79">
        <f>IFERROR(VLOOKUP($B280,Table7[#All],3,FALSE),"0")</f>
        <v>10</v>
      </c>
      <c r="I280" s="66" t="b">
        <f>COUNTIF('Events impacting SvD volume'!$A$2:$A$21,$B280)&gt;0</f>
        <v>0</v>
      </c>
      <c r="J280" s="80" t="s">
        <v>1634</v>
      </c>
      <c r="K280" s="74">
        <f t="shared" si="21"/>
        <v>1</v>
      </c>
      <c r="M280" s="107" t="str">
        <f>IF(I280=FALSE,"",IFERROR(INDEX('Events impacting SvD volume'!$D$2:$D$21,MATCH(B280,'Events impacting SvD volume'!$A$2:$A$21,0)),""))</f>
        <v/>
      </c>
      <c r="N280" s="99" t="str">
        <f t="shared" si="18"/>
        <v/>
      </c>
    </row>
    <row r="281" spans="2:14" hidden="1" x14ac:dyDescent="0.25">
      <c r="B281" s="37">
        <v>44147</v>
      </c>
      <c r="C281" s="37" t="str">
        <f t="shared" si="19"/>
        <v>2020</v>
      </c>
      <c r="D281" s="37" t="str">
        <f t="shared" si="20"/>
        <v>November</v>
      </c>
      <c r="E281" s="77" t="str">
        <f t="shared" si="22"/>
        <v>Thursday</v>
      </c>
      <c r="F281" s="78" t="str">
        <f t="shared" si="23"/>
        <v>No</v>
      </c>
      <c r="G281" s="79">
        <f>IFERROR(VLOOKUP($B281,Table5[#All],4,FALSE),"0")</f>
        <v>42</v>
      </c>
      <c r="H281" s="79">
        <f>IFERROR(VLOOKUP($B281,Table7[#All],3,FALSE),"0")</f>
        <v>10</v>
      </c>
      <c r="I281" s="66" t="b">
        <f>COUNTIF('Events impacting SvD volume'!$A$2:$A$21,$B281)&gt;0</f>
        <v>0</v>
      </c>
      <c r="J281" s="80" t="s">
        <v>1634</v>
      </c>
      <c r="K281" s="74">
        <f t="shared" si="21"/>
        <v>42</v>
      </c>
      <c r="M281" s="107" t="str">
        <f>IF(I281=FALSE,"",IFERROR(INDEX('Events impacting SvD volume'!$D$2:$D$21,MATCH(B281,'Events impacting SvD volume'!$A$2:$A$21,0)),""))</f>
        <v/>
      </c>
      <c r="N281" s="99" t="str">
        <f t="shared" si="18"/>
        <v/>
      </c>
    </row>
    <row r="282" spans="2:14" hidden="1" x14ac:dyDescent="0.25">
      <c r="B282" s="37">
        <v>44148</v>
      </c>
      <c r="C282" s="37" t="str">
        <f t="shared" si="19"/>
        <v>2020</v>
      </c>
      <c r="D282" s="37" t="str">
        <f t="shared" si="20"/>
        <v>November</v>
      </c>
      <c r="E282" s="77" t="str">
        <f t="shared" si="22"/>
        <v>Friday</v>
      </c>
      <c r="F282" s="78" t="str">
        <f t="shared" si="23"/>
        <v>No</v>
      </c>
      <c r="G282" s="79">
        <f>IFERROR(VLOOKUP($B282,Table5[#All],4,FALSE),"0")</f>
        <v>75</v>
      </c>
      <c r="H282" s="79">
        <f>IFERROR(VLOOKUP($B282,Table7[#All],3,FALSE),"0")</f>
        <v>10</v>
      </c>
      <c r="I282" s="66" t="b">
        <f>COUNTIF('Events impacting SvD volume'!$A$2:$A$21,$B282)&gt;0</f>
        <v>0</v>
      </c>
      <c r="J282" s="80" t="s">
        <v>1634</v>
      </c>
      <c r="K282" s="74">
        <f t="shared" si="21"/>
        <v>75</v>
      </c>
      <c r="M282" s="107" t="str">
        <f>IF(I282=FALSE,"",IFERROR(INDEX('Events impacting SvD volume'!$D$2:$D$21,MATCH(B282,'Events impacting SvD volume'!$A$2:$A$21,0)),""))</f>
        <v/>
      </c>
      <c r="N282" s="99" t="str">
        <f t="shared" si="18"/>
        <v/>
      </c>
    </row>
    <row r="283" spans="2:14" hidden="1" x14ac:dyDescent="0.25">
      <c r="B283" s="37">
        <v>44149</v>
      </c>
      <c r="C283" s="37" t="str">
        <f t="shared" si="19"/>
        <v>2020</v>
      </c>
      <c r="D283" s="37" t="str">
        <f t="shared" si="20"/>
        <v>November</v>
      </c>
      <c r="E283" s="77" t="str">
        <f t="shared" si="22"/>
        <v>Saturday</v>
      </c>
      <c r="F283" s="78" t="str">
        <f t="shared" si="23"/>
        <v>Yes</v>
      </c>
      <c r="G283" s="79">
        <f>IFERROR(VLOOKUP($B283,Table5[#All],4,FALSE),"0")</f>
        <v>60</v>
      </c>
      <c r="H283" s="79">
        <f>IFERROR(VLOOKUP($B283,Table7[#All],3,FALSE),"0")</f>
        <v>10</v>
      </c>
      <c r="I283" s="66" t="b">
        <f>COUNTIF('Events impacting SvD volume'!$A$2:$A$21,$B283)&gt;0</f>
        <v>0</v>
      </c>
      <c r="J283" s="80" t="s">
        <v>1634</v>
      </c>
      <c r="K283" s="74">
        <f t="shared" si="21"/>
        <v>60</v>
      </c>
      <c r="M283" s="107" t="str">
        <f>IF(I283=FALSE,"",IFERROR(INDEX('Events impacting SvD volume'!$D$2:$D$21,MATCH(B283,'Events impacting SvD volume'!$A$2:$A$21,0)),""))</f>
        <v/>
      </c>
      <c r="N283" s="99" t="str">
        <f t="shared" si="18"/>
        <v/>
      </c>
    </row>
    <row r="284" spans="2:14" hidden="1" x14ac:dyDescent="0.25">
      <c r="B284" s="37">
        <v>44150</v>
      </c>
      <c r="C284" s="37" t="str">
        <f t="shared" si="19"/>
        <v>2020</v>
      </c>
      <c r="D284" s="37" t="str">
        <f t="shared" si="20"/>
        <v>November</v>
      </c>
      <c r="E284" s="77" t="str">
        <f t="shared" si="22"/>
        <v>Sunday</v>
      </c>
      <c r="F284" s="78" t="str">
        <f t="shared" si="23"/>
        <v>Yes</v>
      </c>
      <c r="G284" s="79">
        <f>IFERROR(VLOOKUP($B284,Table5[#All],4,FALSE),"0")</f>
        <v>53</v>
      </c>
      <c r="H284" s="79">
        <f>IFERROR(VLOOKUP($B284,Table7[#All],3,FALSE),"0")</f>
        <v>10</v>
      </c>
      <c r="I284" s="66" t="b">
        <f>COUNTIF('Events impacting SvD volume'!$A$2:$A$21,$B284)&gt;0</f>
        <v>0</v>
      </c>
      <c r="J284" s="80" t="s">
        <v>1634</v>
      </c>
      <c r="K284" s="74">
        <f t="shared" si="21"/>
        <v>53</v>
      </c>
      <c r="M284" s="107" t="str">
        <f>IF(I284=FALSE,"",IFERROR(INDEX('Events impacting SvD volume'!$D$2:$D$21,MATCH(B284,'Events impacting SvD volume'!$A$2:$A$21,0)),""))</f>
        <v/>
      </c>
      <c r="N284" s="99" t="str">
        <f t="shared" si="18"/>
        <v/>
      </c>
    </row>
    <row r="285" spans="2:14" hidden="1" x14ac:dyDescent="0.25">
      <c r="B285" s="37">
        <v>44151</v>
      </c>
      <c r="C285" s="37" t="str">
        <f t="shared" si="19"/>
        <v>2020</v>
      </c>
      <c r="D285" s="37" t="str">
        <f t="shared" si="20"/>
        <v>November</v>
      </c>
      <c r="E285" s="77" t="str">
        <f t="shared" si="22"/>
        <v>Monday</v>
      </c>
      <c r="F285" s="78" t="str">
        <f t="shared" si="23"/>
        <v>No</v>
      </c>
      <c r="G285" s="79">
        <f>IFERROR(VLOOKUP($B285,Table5[#All],4,FALSE),"0")</f>
        <v>50</v>
      </c>
      <c r="H285" s="79">
        <f>IFERROR(VLOOKUP($B285,Table7[#All],3,FALSE),"0")</f>
        <v>10</v>
      </c>
      <c r="I285" s="66" t="b">
        <f>COUNTIF('Events impacting SvD volume'!$A$2:$A$21,$B285)&gt;0</f>
        <v>0</v>
      </c>
      <c r="J285" s="80" t="s">
        <v>1634</v>
      </c>
      <c r="K285" s="74">
        <f t="shared" si="21"/>
        <v>50</v>
      </c>
      <c r="M285" s="107" t="str">
        <f>IF(I285=FALSE,"",IFERROR(INDEX('Events impacting SvD volume'!$D$2:$D$21,MATCH(B285,'Events impacting SvD volume'!$A$2:$A$21,0)),""))</f>
        <v/>
      </c>
      <c r="N285" s="99" t="str">
        <f t="shared" si="18"/>
        <v/>
      </c>
    </row>
    <row r="286" spans="2:14" hidden="1" x14ac:dyDescent="0.25">
      <c r="B286" s="37">
        <v>44152</v>
      </c>
      <c r="C286" s="37" t="str">
        <f t="shared" si="19"/>
        <v>2020</v>
      </c>
      <c r="D286" s="37" t="str">
        <f t="shared" si="20"/>
        <v>November</v>
      </c>
      <c r="E286" s="77" t="str">
        <f t="shared" si="22"/>
        <v>Tuesday</v>
      </c>
      <c r="F286" s="78" t="str">
        <f t="shared" si="23"/>
        <v>No</v>
      </c>
      <c r="G286" s="79">
        <f>IFERROR(VLOOKUP($B286,Table5[#All],4,FALSE),"0")</f>
        <v>53</v>
      </c>
      <c r="H286" s="79">
        <f>IFERROR(VLOOKUP($B286,Table7[#All],3,FALSE),"0")</f>
        <v>10</v>
      </c>
      <c r="I286" s="66" t="b">
        <f>COUNTIF('Events impacting SvD volume'!$A$2:$A$21,$B286)&gt;0</f>
        <v>0</v>
      </c>
      <c r="J286" s="80" t="s">
        <v>1634</v>
      </c>
      <c r="K286" s="74">
        <f t="shared" si="21"/>
        <v>53</v>
      </c>
      <c r="M286" s="107" t="str">
        <f>IF(I286=FALSE,"",IFERROR(INDEX('Events impacting SvD volume'!$D$2:$D$21,MATCH(B286,'Events impacting SvD volume'!$A$2:$A$21,0)),""))</f>
        <v/>
      </c>
      <c r="N286" s="99" t="str">
        <f t="shared" si="18"/>
        <v/>
      </c>
    </row>
    <row r="287" spans="2:14" hidden="1" x14ac:dyDescent="0.25">
      <c r="B287" s="37">
        <v>44153</v>
      </c>
      <c r="C287" s="37" t="str">
        <f t="shared" si="19"/>
        <v>2020</v>
      </c>
      <c r="D287" s="37" t="str">
        <f t="shared" si="20"/>
        <v>November</v>
      </c>
      <c r="E287" s="77" t="str">
        <f t="shared" si="22"/>
        <v>Wednesday</v>
      </c>
      <c r="F287" s="78" t="str">
        <f t="shared" si="23"/>
        <v>No</v>
      </c>
      <c r="G287" s="79">
        <f>IFERROR(VLOOKUP($B287,Table5[#All],4,FALSE),"0")</f>
        <v>19</v>
      </c>
      <c r="H287" s="79">
        <f>IFERROR(VLOOKUP($B287,Table7[#All],3,FALSE),"0")</f>
        <v>10</v>
      </c>
      <c r="I287" s="66" t="b">
        <f>COUNTIF('Events impacting SvD volume'!$A$2:$A$21,$B287)&gt;0</f>
        <v>0</v>
      </c>
      <c r="J287" s="80" t="s">
        <v>1634</v>
      </c>
      <c r="K287" s="74">
        <f t="shared" si="21"/>
        <v>19</v>
      </c>
      <c r="M287" s="107" t="str">
        <f>IF(I287=FALSE,"",IFERROR(INDEX('Events impacting SvD volume'!$D$2:$D$21,MATCH(B287,'Events impacting SvD volume'!$A$2:$A$21,0)),""))</f>
        <v/>
      </c>
      <c r="N287" s="99" t="str">
        <f t="shared" si="18"/>
        <v/>
      </c>
    </row>
    <row r="288" spans="2:14" hidden="1" x14ac:dyDescent="0.25">
      <c r="B288" s="37">
        <v>44154</v>
      </c>
      <c r="C288" s="37" t="str">
        <f t="shared" si="19"/>
        <v>2020</v>
      </c>
      <c r="D288" s="37" t="str">
        <f t="shared" si="20"/>
        <v>November</v>
      </c>
      <c r="E288" s="77" t="str">
        <f t="shared" si="22"/>
        <v>Thursday</v>
      </c>
      <c r="F288" s="78" t="str">
        <f t="shared" si="23"/>
        <v>No</v>
      </c>
      <c r="G288" s="79">
        <f>IFERROR(VLOOKUP($B288,Table5[#All],4,FALSE),"0")</f>
        <v>33</v>
      </c>
      <c r="H288" s="79">
        <f>IFERROR(VLOOKUP($B288,Table7[#All],3,FALSE),"0")</f>
        <v>10</v>
      </c>
      <c r="I288" s="66" t="b">
        <f>COUNTIF('Events impacting SvD volume'!$A$2:$A$21,$B288)&gt;0</f>
        <v>0</v>
      </c>
      <c r="J288" s="80" t="s">
        <v>1634</v>
      </c>
      <c r="K288" s="74">
        <f t="shared" si="21"/>
        <v>33</v>
      </c>
      <c r="M288" s="107" t="str">
        <f>IF(I288=FALSE,"",IFERROR(INDEX('Events impacting SvD volume'!$D$2:$D$21,MATCH(B288,'Events impacting SvD volume'!$A$2:$A$21,0)),""))</f>
        <v/>
      </c>
      <c r="N288" s="99" t="str">
        <f t="shared" si="18"/>
        <v/>
      </c>
    </row>
    <row r="289" spans="2:14" hidden="1" x14ac:dyDescent="0.25">
      <c r="B289" s="37">
        <v>44155</v>
      </c>
      <c r="C289" s="37" t="str">
        <f t="shared" si="19"/>
        <v>2020</v>
      </c>
      <c r="D289" s="37" t="str">
        <f t="shared" si="20"/>
        <v>November</v>
      </c>
      <c r="E289" s="77" t="str">
        <f t="shared" si="22"/>
        <v>Friday</v>
      </c>
      <c r="F289" s="78" t="str">
        <f t="shared" si="23"/>
        <v>No</v>
      </c>
      <c r="G289" s="79">
        <f>IFERROR(VLOOKUP($B289,Table5[#All],4,FALSE),"0")</f>
        <v>65</v>
      </c>
      <c r="H289" s="79">
        <f>IFERROR(VLOOKUP($B289,Table7[#All],3,FALSE),"0")</f>
        <v>10</v>
      </c>
      <c r="I289" s="66" t="b">
        <f>COUNTIF('Events impacting SvD volume'!$A$2:$A$21,$B289)&gt;0</f>
        <v>0</v>
      </c>
      <c r="J289" s="80" t="s">
        <v>1634</v>
      </c>
      <c r="K289" s="74">
        <f t="shared" si="21"/>
        <v>65</v>
      </c>
      <c r="M289" s="107" t="str">
        <f>IF(I289=FALSE,"",IFERROR(INDEX('Events impacting SvD volume'!$D$2:$D$21,MATCH(B289,'Events impacting SvD volume'!$A$2:$A$21,0)),""))</f>
        <v/>
      </c>
      <c r="N289" s="99" t="str">
        <f t="shared" si="18"/>
        <v/>
      </c>
    </row>
    <row r="290" spans="2:14" hidden="1" x14ac:dyDescent="0.25">
      <c r="B290" s="37">
        <v>44156</v>
      </c>
      <c r="C290" s="37" t="str">
        <f t="shared" si="19"/>
        <v>2020</v>
      </c>
      <c r="D290" s="37" t="str">
        <f t="shared" si="20"/>
        <v>November</v>
      </c>
      <c r="E290" s="77" t="str">
        <f t="shared" si="22"/>
        <v>Saturday</v>
      </c>
      <c r="F290" s="78" t="str">
        <f t="shared" si="23"/>
        <v>Yes</v>
      </c>
      <c r="G290" s="79">
        <f>IFERROR(VLOOKUP($B290,Table5[#All],4,FALSE),"0")</f>
        <v>50</v>
      </c>
      <c r="H290" s="79">
        <f>IFERROR(VLOOKUP($B290,Table7[#All],3,FALSE),"0")</f>
        <v>10</v>
      </c>
      <c r="I290" s="66" t="b">
        <f>COUNTIF('Events impacting SvD volume'!$A$2:$A$21,$B290)&gt;0</f>
        <v>0</v>
      </c>
      <c r="J290" s="80" t="s">
        <v>1634</v>
      </c>
      <c r="K290" s="74">
        <f t="shared" si="21"/>
        <v>50</v>
      </c>
      <c r="M290" s="107" t="str">
        <f>IF(I290=FALSE,"",IFERROR(INDEX('Events impacting SvD volume'!$D$2:$D$21,MATCH(B290,'Events impacting SvD volume'!$A$2:$A$21,0)),""))</f>
        <v/>
      </c>
      <c r="N290" s="99" t="str">
        <f t="shared" si="18"/>
        <v/>
      </c>
    </row>
    <row r="291" spans="2:14" ht="60" hidden="1" x14ac:dyDescent="0.25">
      <c r="B291" s="37">
        <v>44157</v>
      </c>
      <c r="C291" s="37" t="str">
        <f t="shared" si="19"/>
        <v>2020</v>
      </c>
      <c r="D291" s="37" t="str">
        <f t="shared" si="20"/>
        <v>November</v>
      </c>
      <c r="E291" s="77" t="str">
        <f t="shared" si="22"/>
        <v>Sunday</v>
      </c>
      <c r="F291" s="78" t="str">
        <f t="shared" si="23"/>
        <v>Yes</v>
      </c>
      <c r="G291" s="79">
        <f>IFERROR(VLOOKUP($B291,Table5[#All],4,FALSE),"0")</f>
        <v>31</v>
      </c>
      <c r="H291" s="79">
        <f>IFERROR(VLOOKUP($B291,Table7[#All],3,FALSE),"0")</f>
        <v>10</v>
      </c>
      <c r="I291" s="66" t="b">
        <f>COUNTIF('Events impacting SvD volume'!$A$2:$A$21,$B291)&gt;0</f>
        <v>1</v>
      </c>
      <c r="J291" s="80" t="s">
        <v>9591</v>
      </c>
      <c r="K291" s="74">
        <f t="shared" si="21"/>
        <v>31</v>
      </c>
      <c r="M291" s="107" t="str">
        <f>IF(I291=FALSE,"",IFERROR(INDEX('Events impacting SvD volume'!$D$2:$D$21,MATCH(B291,'Events impacting SvD volume'!$A$2:$A$21,0)),""))</f>
        <v>11/22/20
tincidunt nulla mollis molestie lorem quisque ut erat curabitur gravida nisi</v>
      </c>
      <c r="N291" s="99">
        <f t="shared" si="18"/>
        <v>31</v>
      </c>
    </row>
    <row r="292" spans="2:14" hidden="1" x14ac:dyDescent="0.25">
      <c r="B292" s="37">
        <v>44158</v>
      </c>
      <c r="C292" s="37" t="str">
        <f t="shared" si="19"/>
        <v>2020</v>
      </c>
      <c r="D292" s="37" t="str">
        <f t="shared" si="20"/>
        <v>November</v>
      </c>
      <c r="E292" s="77" t="str">
        <f t="shared" si="22"/>
        <v>Monday</v>
      </c>
      <c r="F292" s="78" t="str">
        <f t="shared" si="23"/>
        <v>No</v>
      </c>
      <c r="G292" s="79">
        <f>IFERROR(VLOOKUP($B292,Table5[#All],4,FALSE),"0")</f>
        <v>56</v>
      </c>
      <c r="H292" s="79">
        <f>IFERROR(VLOOKUP($B292,Table7[#All],3,FALSE),"0")</f>
        <v>10</v>
      </c>
      <c r="I292" s="66" t="b">
        <f>COUNTIF('Events impacting SvD volume'!$A$2:$A$21,$B292)&gt;0</f>
        <v>0</v>
      </c>
      <c r="J292" s="80" t="s">
        <v>1634</v>
      </c>
      <c r="K292" s="74">
        <f t="shared" si="21"/>
        <v>56</v>
      </c>
      <c r="M292" s="107" t="str">
        <f>IF(I292=FALSE,"",IFERROR(INDEX('Events impacting SvD volume'!$D$2:$D$21,MATCH(B292,'Events impacting SvD volume'!$A$2:$A$21,0)),""))</f>
        <v/>
      </c>
      <c r="N292" s="99" t="str">
        <f t="shared" si="18"/>
        <v/>
      </c>
    </row>
    <row r="293" spans="2:14" hidden="1" x14ac:dyDescent="0.25">
      <c r="B293" s="37">
        <v>44159</v>
      </c>
      <c r="C293" s="37" t="str">
        <f t="shared" si="19"/>
        <v>2020</v>
      </c>
      <c r="D293" s="37" t="str">
        <f t="shared" si="20"/>
        <v>November</v>
      </c>
      <c r="E293" s="77" t="str">
        <f t="shared" si="22"/>
        <v>Tuesday</v>
      </c>
      <c r="F293" s="78" t="str">
        <f t="shared" si="23"/>
        <v>No</v>
      </c>
      <c r="G293" s="79">
        <f>IFERROR(VLOOKUP($B293,Table5[#All],4,FALSE),"0")</f>
        <v>29</v>
      </c>
      <c r="H293" s="79">
        <f>IFERROR(VLOOKUP($B293,Table7[#All],3,FALSE),"0")</f>
        <v>10</v>
      </c>
      <c r="I293" s="66" t="b">
        <f>COUNTIF('Events impacting SvD volume'!$A$2:$A$21,$B293)&gt;0</f>
        <v>0</v>
      </c>
      <c r="J293" s="80" t="s">
        <v>1634</v>
      </c>
      <c r="K293" s="74">
        <f t="shared" si="21"/>
        <v>29</v>
      </c>
      <c r="M293" s="107" t="str">
        <f>IF(I293=FALSE,"",IFERROR(INDEX('Events impacting SvD volume'!$D$2:$D$21,MATCH(B293,'Events impacting SvD volume'!$A$2:$A$21,0)),""))</f>
        <v/>
      </c>
      <c r="N293" s="99" t="str">
        <f t="shared" si="18"/>
        <v/>
      </c>
    </row>
    <row r="294" spans="2:14" hidden="1" x14ac:dyDescent="0.25">
      <c r="B294" s="37">
        <v>44160</v>
      </c>
      <c r="C294" s="37" t="str">
        <f t="shared" si="19"/>
        <v>2020</v>
      </c>
      <c r="D294" s="37" t="str">
        <f t="shared" si="20"/>
        <v>November</v>
      </c>
      <c r="E294" s="77" t="str">
        <f t="shared" si="22"/>
        <v>Wednesday</v>
      </c>
      <c r="F294" s="78" t="str">
        <f t="shared" si="23"/>
        <v>No</v>
      </c>
      <c r="G294" s="79">
        <f>IFERROR(VLOOKUP($B294,Table5[#All],4,FALSE),"0")</f>
        <v>13</v>
      </c>
      <c r="H294" s="79">
        <f>IFERROR(VLOOKUP($B294,Table7[#All],3,FALSE),"0")</f>
        <v>10</v>
      </c>
      <c r="I294" s="66" t="b">
        <f>COUNTIF('Events impacting SvD volume'!$A$2:$A$21,$B294)&gt;0</f>
        <v>0</v>
      </c>
      <c r="J294" s="80" t="s">
        <v>1634</v>
      </c>
      <c r="K294" s="74">
        <f t="shared" si="21"/>
        <v>13</v>
      </c>
      <c r="M294" s="107" t="str">
        <f>IF(I294=FALSE,"",IFERROR(INDEX('Events impacting SvD volume'!$D$2:$D$21,MATCH(B294,'Events impacting SvD volume'!$A$2:$A$21,0)),""))</f>
        <v/>
      </c>
      <c r="N294" s="99" t="str">
        <f t="shared" si="18"/>
        <v/>
      </c>
    </row>
    <row r="295" spans="2:14" hidden="1" x14ac:dyDescent="0.25">
      <c r="B295" s="37">
        <v>44161</v>
      </c>
      <c r="C295" s="37" t="str">
        <f t="shared" si="19"/>
        <v>2020</v>
      </c>
      <c r="D295" s="37" t="str">
        <f t="shared" si="20"/>
        <v>November</v>
      </c>
      <c r="E295" s="77" t="str">
        <f t="shared" si="22"/>
        <v>Thursday</v>
      </c>
      <c r="F295" s="78" t="str">
        <f t="shared" si="23"/>
        <v>No</v>
      </c>
      <c r="G295" s="79">
        <f>IFERROR(VLOOKUP($B295,Table5[#All],4,FALSE),"0")</f>
        <v>52</v>
      </c>
      <c r="H295" s="79">
        <f>IFERROR(VLOOKUP($B295,Table7[#All],3,FALSE),"0")</f>
        <v>10</v>
      </c>
      <c r="I295" s="66" t="b">
        <f>COUNTIF('Events impacting SvD volume'!$A$2:$A$21,$B295)&gt;0</f>
        <v>0</v>
      </c>
      <c r="J295" s="80" t="s">
        <v>1634</v>
      </c>
      <c r="K295" s="74">
        <f t="shared" si="21"/>
        <v>52</v>
      </c>
      <c r="M295" s="107" t="str">
        <f>IF(I295=FALSE,"",IFERROR(INDEX('Events impacting SvD volume'!$D$2:$D$21,MATCH(B295,'Events impacting SvD volume'!$A$2:$A$21,0)),""))</f>
        <v/>
      </c>
      <c r="N295" s="99" t="str">
        <f t="shared" si="18"/>
        <v/>
      </c>
    </row>
    <row r="296" spans="2:14" hidden="1" x14ac:dyDescent="0.25">
      <c r="B296" s="37">
        <v>44162</v>
      </c>
      <c r="C296" s="37" t="str">
        <f t="shared" si="19"/>
        <v>2020</v>
      </c>
      <c r="D296" s="37" t="str">
        <f t="shared" si="20"/>
        <v>November</v>
      </c>
      <c r="E296" s="77" t="str">
        <f t="shared" si="22"/>
        <v>Friday</v>
      </c>
      <c r="F296" s="78" t="str">
        <f t="shared" si="23"/>
        <v>No</v>
      </c>
      <c r="G296" s="79">
        <f>IFERROR(VLOOKUP($B296,Table5[#All],4,FALSE),"0")</f>
        <v>45</v>
      </c>
      <c r="H296" s="79">
        <f>IFERROR(VLOOKUP($B296,Table7[#All],3,FALSE),"0")</f>
        <v>10</v>
      </c>
      <c r="I296" s="66" t="b">
        <f>COUNTIF('Events impacting SvD volume'!$A$2:$A$21,$B296)&gt;0</f>
        <v>0</v>
      </c>
      <c r="J296" s="80" t="s">
        <v>1634</v>
      </c>
      <c r="K296" s="74">
        <f t="shared" si="21"/>
        <v>45</v>
      </c>
      <c r="M296" s="107" t="str">
        <f>IF(I296=FALSE,"",IFERROR(INDEX('Events impacting SvD volume'!$D$2:$D$21,MATCH(B296,'Events impacting SvD volume'!$A$2:$A$21,0)),""))</f>
        <v/>
      </c>
      <c r="N296" s="99" t="str">
        <f t="shared" si="18"/>
        <v/>
      </c>
    </row>
    <row r="297" spans="2:14" hidden="1" x14ac:dyDescent="0.25">
      <c r="B297" s="37">
        <v>44163</v>
      </c>
      <c r="C297" s="37" t="str">
        <f t="shared" si="19"/>
        <v>2020</v>
      </c>
      <c r="D297" s="37" t="str">
        <f t="shared" si="20"/>
        <v>November</v>
      </c>
      <c r="E297" s="77" t="str">
        <f t="shared" si="22"/>
        <v>Saturday</v>
      </c>
      <c r="F297" s="78" t="str">
        <f t="shared" si="23"/>
        <v>Yes</v>
      </c>
      <c r="G297" s="79">
        <f>IFERROR(VLOOKUP($B297,Table5[#All],4,FALSE),"0")</f>
        <v>17</v>
      </c>
      <c r="H297" s="79">
        <f>IFERROR(VLOOKUP($B297,Table7[#All],3,FALSE),"0")</f>
        <v>10</v>
      </c>
      <c r="I297" s="66" t="b">
        <f>COUNTIF('Events impacting SvD volume'!$A$2:$A$21,$B297)&gt;0</f>
        <v>0</v>
      </c>
      <c r="J297" s="80" t="s">
        <v>1634</v>
      </c>
      <c r="K297" s="74">
        <f t="shared" si="21"/>
        <v>17</v>
      </c>
      <c r="M297" s="107" t="str">
        <f>IF(I297=FALSE,"",IFERROR(INDEX('Events impacting SvD volume'!$D$2:$D$21,MATCH(B297,'Events impacting SvD volume'!$A$2:$A$21,0)),""))</f>
        <v/>
      </c>
      <c r="N297" s="99" t="str">
        <f t="shared" si="18"/>
        <v/>
      </c>
    </row>
    <row r="298" spans="2:14" hidden="1" x14ac:dyDescent="0.25">
      <c r="B298" s="37">
        <v>44164</v>
      </c>
      <c r="C298" s="37" t="str">
        <f t="shared" si="19"/>
        <v>2020</v>
      </c>
      <c r="D298" s="37" t="str">
        <f t="shared" si="20"/>
        <v>November</v>
      </c>
      <c r="E298" s="77" t="str">
        <f t="shared" si="22"/>
        <v>Sunday</v>
      </c>
      <c r="F298" s="78" t="str">
        <f t="shared" si="23"/>
        <v>Yes</v>
      </c>
      <c r="G298" s="79">
        <f>IFERROR(VLOOKUP($B298,Table5[#All],4,FALSE),"0")</f>
        <v>66</v>
      </c>
      <c r="H298" s="79">
        <f>IFERROR(VLOOKUP($B298,Table7[#All],3,FALSE),"0")</f>
        <v>10</v>
      </c>
      <c r="I298" s="66" t="b">
        <f>COUNTIF('Events impacting SvD volume'!$A$2:$A$21,$B298)&gt;0</f>
        <v>0</v>
      </c>
      <c r="J298" s="80" t="s">
        <v>1634</v>
      </c>
      <c r="K298" s="74">
        <f t="shared" si="21"/>
        <v>66</v>
      </c>
      <c r="M298" s="107" t="str">
        <f>IF(I298=FALSE,"",IFERROR(INDEX('Events impacting SvD volume'!$D$2:$D$21,MATCH(B298,'Events impacting SvD volume'!$A$2:$A$21,0)),""))</f>
        <v/>
      </c>
      <c r="N298" s="99" t="str">
        <f t="shared" si="18"/>
        <v/>
      </c>
    </row>
    <row r="299" spans="2:14" hidden="1" x14ac:dyDescent="0.25">
      <c r="B299" s="37">
        <v>44165</v>
      </c>
      <c r="C299" s="37" t="str">
        <f t="shared" si="19"/>
        <v>2020</v>
      </c>
      <c r="D299" s="37" t="str">
        <f t="shared" si="20"/>
        <v>November</v>
      </c>
      <c r="E299" s="77" t="str">
        <f t="shared" si="22"/>
        <v>Monday</v>
      </c>
      <c r="F299" s="78" t="str">
        <f t="shared" si="23"/>
        <v>No</v>
      </c>
      <c r="G299" s="79">
        <f>IFERROR(VLOOKUP($B299,Table5[#All],4,FALSE),"0")</f>
        <v>72</v>
      </c>
      <c r="H299" s="79">
        <f>IFERROR(VLOOKUP($B299,Table7[#All],3,FALSE),"0")</f>
        <v>10</v>
      </c>
      <c r="I299" s="66" t="b">
        <f>COUNTIF('Events impacting SvD volume'!$A$2:$A$21,$B299)&gt;0</f>
        <v>0</v>
      </c>
      <c r="J299" s="80" t="s">
        <v>1634</v>
      </c>
      <c r="K299" s="74">
        <f t="shared" si="21"/>
        <v>72</v>
      </c>
      <c r="M299" s="107" t="str">
        <f>IF(I299=FALSE,"",IFERROR(INDEX('Events impacting SvD volume'!$D$2:$D$21,MATCH(B299,'Events impacting SvD volume'!$A$2:$A$21,0)),""))</f>
        <v/>
      </c>
      <c r="N299" s="99" t="str">
        <f t="shared" si="18"/>
        <v/>
      </c>
    </row>
    <row r="300" spans="2:14" hidden="1" x14ac:dyDescent="0.25">
      <c r="B300" s="37">
        <v>44166</v>
      </c>
      <c r="C300" s="37" t="str">
        <f t="shared" si="19"/>
        <v>2020</v>
      </c>
      <c r="D300" s="37" t="str">
        <f t="shared" si="20"/>
        <v>December</v>
      </c>
      <c r="E300" s="77" t="str">
        <f t="shared" si="22"/>
        <v>Tuesday</v>
      </c>
      <c r="F300" s="78" t="str">
        <f t="shared" si="23"/>
        <v>No</v>
      </c>
      <c r="G300" s="79">
        <f>IFERROR(VLOOKUP($B300,Table5[#All],4,FALSE),"0")</f>
        <v>10</v>
      </c>
      <c r="H300" s="79">
        <f>IFERROR(VLOOKUP($B300,Table7[#All],3,FALSE),"0")</f>
        <v>10</v>
      </c>
      <c r="I300" s="66" t="b">
        <f>COUNTIF('Events impacting SvD volume'!$A$2:$A$21,$B300)&gt;0</f>
        <v>0</v>
      </c>
      <c r="J300" s="80" t="s">
        <v>1634</v>
      </c>
      <c r="K300" s="74">
        <f t="shared" si="21"/>
        <v>10</v>
      </c>
      <c r="M300" s="107" t="str">
        <f>IF(I300=FALSE,"",IFERROR(INDEX('Events impacting SvD volume'!$D$2:$D$21,MATCH(B300,'Events impacting SvD volume'!$A$2:$A$21,0)),""))</f>
        <v/>
      </c>
      <c r="N300" s="99" t="str">
        <f t="shared" si="18"/>
        <v/>
      </c>
    </row>
    <row r="301" spans="2:14" hidden="1" x14ac:dyDescent="0.25">
      <c r="B301" s="37">
        <v>44167</v>
      </c>
      <c r="C301" s="37" t="str">
        <f t="shared" si="19"/>
        <v>2020</v>
      </c>
      <c r="D301" s="37" t="str">
        <f t="shared" si="20"/>
        <v>December</v>
      </c>
      <c r="E301" s="77" t="str">
        <f t="shared" si="22"/>
        <v>Wednesday</v>
      </c>
      <c r="F301" s="78" t="str">
        <f t="shared" si="23"/>
        <v>No</v>
      </c>
      <c r="G301" s="79">
        <f>IFERROR(VLOOKUP($B301,Table5[#All],4,FALSE),"0")</f>
        <v>53</v>
      </c>
      <c r="H301" s="79">
        <f>IFERROR(VLOOKUP($B301,Table7[#All],3,FALSE),"0")</f>
        <v>10</v>
      </c>
      <c r="I301" s="66" t="b">
        <f>COUNTIF('Events impacting SvD volume'!$A$2:$A$21,$B301)&gt;0</f>
        <v>0</v>
      </c>
      <c r="J301" s="80" t="s">
        <v>1634</v>
      </c>
      <c r="K301" s="74">
        <f t="shared" si="21"/>
        <v>53</v>
      </c>
      <c r="M301" s="107" t="str">
        <f>IF(I301=FALSE,"",IFERROR(INDEX('Events impacting SvD volume'!$D$2:$D$21,MATCH(B301,'Events impacting SvD volume'!$A$2:$A$21,0)),""))</f>
        <v/>
      </c>
      <c r="N301" s="99" t="str">
        <f t="shared" si="18"/>
        <v/>
      </c>
    </row>
    <row r="302" spans="2:14" hidden="1" x14ac:dyDescent="0.25">
      <c r="B302" s="37">
        <v>44168</v>
      </c>
      <c r="C302" s="37" t="str">
        <f t="shared" si="19"/>
        <v>2020</v>
      </c>
      <c r="D302" s="37" t="str">
        <f t="shared" si="20"/>
        <v>December</v>
      </c>
      <c r="E302" s="77" t="str">
        <f t="shared" si="22"/>
        <v>Thursday</v>
      </c>
      <c r="F302" s="78" t="str">
        <f t="shared" si="23"/>
        <v>No</v>
      </c>
      <c r="G302" s="79">
        <f>IFERROR(VLOOKUP($B302,Table5[#All],4,FALSE),"0")</f>
        <v>38</v>
      </c>
      <c r="H302" s="79">
        <f>IFERROR(VLOOKUP($B302,Table7[#All],3,FALSE),"0")</f>
        <v>10</v>
      </c>
      <c r="I302" s="66" t="b">
        <f>COUNTIF('Events impacting SvD volume'!$A$2:$A$21,$B302)&gt;0</f>
        <v>0</v>
      </c>
      <c r="J302" s="80" t="s">
        <v>1634</v>
      </c>
      <c r="K302" s="74">
        <f t="shared" si="21"/>
        <v>38</v>
      </c>
      <c r="M302" s="107" t="str">
        <f>IF(I302=FALSE,"",IFERROR(INDEX('Events impacting SvD volume'!$D$2:$D$21,MATCH(B302,'Events impacting SvD volume'!$A$2:$A$21,0)),""))</f>
        <v/>
      </c>
      <c r="N302" s="99" t="str">
        <f t="shared" ref="N302:N332" si="24">IF(J302="","",G302)</f>
        <v/>
      </c>
    </row>
    <row r="303" spans="2:14" hidden="1" x14ac:dyDescent="0.25">
      <c r="B303" s="37">
        <v>44169</v>
      </c>
      <c r="C303" s="37" t="str">
        <f t="shared" ref="C303:C313" si="25">TEXT(B303,"YYYY")</f>
        <v>2020</v>
      </c>
      <c r="D303" s="37" t="str">
        <f t="shared" ref="D303:D313" si="26">TEXT(B303,"MMMM")</f>
        <v>December</v>
      </c>
      <c r="E303" s="77" t="str">
        <f t="shared" si="22"/>
        <v>Friday</v>
      </c>
      <c r="F303" s="78" t="str">
        <f t="shared" si="23"/>
        <v>No</v>
      </c>
      <c r="G303" s="79">
        <f>IFERROR(VLOOKUP($B303,Table5[#All],4,FALSE),"0")</f>
        <v>42</v>
      </c>
      <c r="H303" s="79">
        <f>IFERROR(VLOOKUP($B303,Table7[#All],3,FALSE),"0")</f>
        <v>10</v>
      </c>
      <c r="I303" s="66" t="b">
        <f>COUNTIF('Events impacting SvD volume'!$A$2:$A$21,$B303)&gt;0</f>
        <v>0</v>
      </c>
      <c r="J303" s="80" t="s">
        <v>1634</v>
      </c>
      <c r="K303" s="74">
        <f t="shared" ref="K303:K366" si="27">G303</f>
        <v>42</v>
      </c>
      <c r="M303" s="107" t="str">
        <f>IF(I303=FALSE,"",IFERROR(INDEX('Events impacting SvD volume'!$D$2:$D$21,MATCH(B303,'Events impacting SvD volume'!$A$2:$A$21,0)),""))</f>
        <v/>
      </c>
      <c r="N303" s="99" t="str">
        <f t="shared" si="24"/>
        <v/>
      </c>
    </row>
    <row r="304" spans="2:14" hidden="1" x14ac:dyDescent="0.25">
      <c r="B304" s="37">
        <v>44170</v>
      </c>
      <c r="C304" s="37" t="str">
        <f t="shared" si="25"/>
        <v>2020</v>
      </c>
      <c r="D304" s="37" t="str">
        <f t="shared" si="26"/>
        <v>December</v>
      </c>
      <c r="E304" s="77" t="str">
        <f t="shared" ref="E304:E313" si="28">TEXT(B304,"DDDD")</f>
        <v>Saturday</v>
      </c>
      <c r="F304" s="78" t="str">
        <f t="shared" ref="F304:F313" si="29">IFERROR(IF(OR(
E304="Saturday",
E304="Sunday"),"Yes","No"),"")</f>
        <v>Yes</v>
      </c>
      <c r="G304" s="79">
        <f>IFERROR(VLOOKUP($B304,Table5[#All],4,FALSE),"0")</f>
        <v>49</v>
      </c>
      <c r="H304" s="79">
        <f>IFERROR(VLOOKUP($B304,Table7[#All],3,FALSE),"0")</f>
        <v>10</v>
      </c>
      <c r="I304" s="66" t="b">
        <f>COUNTIF('Events impacting SvD volume'!$A$2:$A$21,$B304)&gt;0</f>
        <v>0</v>
      </c>
      <c r="J304" s="80" t="s">
        <v>1634</v>
      </c>
      <c r="K304" s="74">
        <f t="shared" si="27"/>
        <v>49</v>
      </c>
      <c r="M304" s="107" t="str">
        <f>IF(I304=FALSE,"",IFERROR(INDEX('Events impacting SvD volume'!$D$2:$D$21,MATCH(B304,'Events impacting SvD volume'!$A$2:$A$21,0)),""))</f>
        <v/>
      </c>
      <c r="N304" s="99" t="str">
        <f t="shared" si="24"/>
        <v/>
      </c>
    </row>
    <row r="305" spans="2:14" hidden="1" x14ac:dyDescent="0.25">
      <c r="B305" s="37">
        <v>44171</v>
      </c>
      <c r="C305" s="37" t="str">
        <f t="shared" si="25"/>
        <v>2020</v>
      </c>
      <c r="D305" s="37" t="str">
        <f t="shared" si="26"/>
        <v>December</v>
      </c>
      <c r="E305" s="77" t="str">
        <f t="shared" si="28"/>
        <v>Sunday</v>
      </c>
      <c r="F305" s="78" t="str">
        <f t="shared" si="29"/>
        <v>Yes</v>
      </c>
      <c r="G305" s="79">
        <f>IFERROR(VLOOKUP($B305,Table5[#All],4,FALSE),"0")</f>
        <v>51</v>
      </c>
      <c r="H305" s="79">
        <f>IFERROR(VLOOKUP($B305,Table7[#All],3,FALSE),"0")</f>
        <v>10</v>
      </c>
      <c r="I305" s="66" t="b">
        <f>COUNTIF('Events impacting SvD volume'!$A$2:$A$21,$B305)&gt;0</f>
        <v>0</v>
      </c>
      <c r="J305" s="80" t="s">
        <v>1634</v>
      </c>
      <c r="K305" s="74">
        <f t="shared" si="27"/>
        <v>51</v>
      </c>
      <c r="M305" s="107" t="str">
        <f>IF(I305=FALSE,"",IFERROR(INDEX('Events impacting SvD volume'!$D$2:$D$21,MATCH(B305,'Events impacting SvD volume'!$A$2:$A$21,0)),""))</f>
        <v/>
      </c>
      <c r="N305" s="99" t="str">
        <f t="shared" si="24"/>
        <v/>
      </c>
    </row>
    <row r="306" spans="2:14" hidden="1" x14ac:dyDescent="0.25">
      <c r="B306" s="37">
        <v>44172</v>
      </c>
      <c r="C306" s="37" t="str">
        <f t="shared" si="25"/>
        <v>2020</v>
      </c>
      <c r="D306" s="37" t="str">
        <f t="shared" si="26"/>
        <v>December</v>
      </c>
      <c r="E306" s="77" t="str">
        <f t="shared" si="28"/>
        <v>Monday</v>
      </c>
      <c r="F306" s="78" t="str">
        <f t="shared" si="29"/>
        <v>No</v>
      </c>
      <c r="G306" s="79">
        <f>IFERROR(VLOOKUP($B306,Table5[#All],4,FALSE),"0")</f>
        <v>60</v>
      </c>
      <c r="H306" s="79">
        <f>IFERROR(VLOOKUP($B306,Table7[#All],3,FALSE),"0")</f>
        <v>10</v>
      </c>
      <c r="I306" s="66" t="b">
        <f>COUNTIF('Events impacting SvD volume'!$A$2:$A$21,$B306)&gt;0</f>
        <v>0</v>
      </c>
      <c r="J306" s="80" t="s">
        <v>1634</v>
      </c>
      <c r="K306" s="74">
        <f t="shared" si="27"/>
        <v>60</v>
      </c>
      <c r="M306" s="107" t="str">
        <f>IF(I306=FALSE,"",IFERROR(INDEX('Events impacting SvD volume'!$D$2:$D$21,MATCH(B306,'Events impacting SvD volume'!$A$2:$A$21,0)),""))</f>
        <v/>
      </c>
      <c r="N306" s="99" t="str">
        <f t="shared" si="24"/>
        <v/>
      </c>
    </row>
    <row r="307" spans="2:14" hidden="1" x14ac:dyDescent="0.25">
      <c r="B307" s="37">
        <v>44173</v>
      </c>
      <c r="C307" s="37" t="str">
        <f t="shared" si="25"/>
        <v>2020</v>
      </c>
      <c r="D307" s="37" t="str">
        <f t="shared" si="26"/>
        <v>December</v>
      </c>
      <c r="E307" s="77" t="str">
        <f t="shared" si="28"/>
        <v>Tuesday</v>
      </c>
      <c r="F307" s="78" t="str">
        <f t="shared" si="29"/>
        <v>No</v>
      </c>
      <c r="G307" s="79">
        <f>IFERROR(VLOOKUP($B307,Table5[#All],4,FALSE),"0")</f>
        <v>3</v>
      </c>
      <c r="H307" s="79">
        <f>IFERROR(VLOOKUP($B307,Table7[#All],3,FALSE),"0")</f>
        <v>10</v>
      </c>
      <c r="I307" s="66" t="b">
        <f>COUNTIF('Events impacting SvD volume'!$A$2:$A$21,$B307)&gt;0</f>
        <v>0</v>
      </c>
      <c r="J307" s="80" t="s">
        <v>1634</v>
      </c>
      <c r="K307" s="74">
        <f t="shared" si="27"/>
        <v>3</v>
      </c>
      <c r="M307" s="107" t="str">
        <f>IF(I307=FALSE,"",IFERROR(INDEX('Events impacting SvD volume'!$D$2:$D$21,MATCH(B307,'Events impacting SvD volume'!$A$2:$A$21,0)),""))</f>
        <v/>
      </c>
      <c r="N307" s="99" t="str">
        <f t="shared" si="24"/>
        <v/>
      </c>
    </row>
    <row r="308" spans="2:14" hidden="1" x14ac:dyDescent="0.25">
      <c r="B308" s="37">
        <v>44174</v>
      </c>
      <c r="C308" s="37" t="str">
        <f t="shared" si="25"/>
        <v>2020</v>
      </c>
      <c r="D308" s="37" t="str">
        <f t="shared" si="26"/>
        <v>December</v>
      </c>
      <c r="E308" s="77" t="str">
        <f t="shared" si="28"/>
        <v>Wednesday</v>
      </c>
      <c r="F308" s="78" t="str">
        <f t="shared" si="29"/>
        <v>No</v>
      </c>
      <c r="G308" s="79">
        <f>IFERROR(VLOOKUP($B308,Table5[#All],4,FALSE),"0")</f>
        <v>51</v>
      </c>
      <c r="H308" s="79">
        <f>IFERROR(VLOOKUP($B308,Table7[#All],3,FALSE),"0")</f>
        <v>10</v>
      </c>
      <c r="I308" s="66" t="b">
        <f>COUNTIF('Events impacting SvD volume'!$A$2:$A$21,$B308)&gt;0</f>
        <v>0</v>
      </c>
      <c r="J308" s="80" t="s">
        <v>1634</v>
      </c>
      <c r="K308" s="74">
        <f t="shared" si="27"/>
        <v>51</v>
      </c>
      <c r="M308" s="107" t="str">
        <f>IF(I308=FALSE,"",IFERROR(INDEX('Events impacting SvD volume'!$D$2:$D$21,MATCH(B308,'Events impacting SvD volume'!$A$2:$A$21,0)),""))</f>
        <v/>
      </c>
      <c r="N308" s="99" t="str">
        <f t="shared" si="24"/>
        <v/>
      </c>
    </row>
    <row r="309" spans="2:14" hidden="1" x14ac:dyDescent="0.25">
      <c r="B309" s="37">
        <v>44175</v>
      </c>
      <c r="C309" s="37" t="str">
        <f t="shared" si="25"/>
        <v>2020</v>
      </c>
      <c r="D309" s="37" t="str">
        <f t="shared" si="26"/>
        <v>December</v>
      </c>
      <c r="E309" s="77" t="str">
        <f t="shared" si="28"/>
        <v>Thursday</v>
      </c>
      <c r="F309" s="78" t="str">
        <f t="shared" si="29"/>
        <v>No</v>
      </c>
      <c r="G309" s="79">
        <f>IFERROR(VLOOKUP($B309,Table5[#All],4,FALSE),"0")</f>
        <v>39</v>
      </c>
      <c r="H309" s="79">
        <f>IFERROR(VLOOKUP($B309,Table7[#All],3,FALSE),"0")</f>
        <v>10</v>
      </c>
      <c r="I309" s="66" t="b">
        <f>COUNTIF('Events impacting SvD volume'!$A$2:$A$21,$B309)&gt;0</f>
        <v>0</v>
      </c>
      <c r="J309" s="80" t="s">
        <v>1634</v>
      </c>
      <c r="K309" s="74">
        <f t="shared" si="27"/>
        <v>39</v>
      </c>
      <c r="M309" s="107" t="str">
        <f>IF(I309=FALSE,"",IFERROR(INDEX('Events impacting SvD volume'!$D$2:$D$21,MATCH(B309,'Events impacting SvD volume'!$A$2:$A$21,0)),""))</f>
        <v/>
      </c>
      <c r="N309" s="99" t="str">
        <f t="shared" si="24"/>
        <v/>
      </c>
    </row>
    <row r="310" spans="2:14" hidden="1" x14ac:dyDescent="0.25">
      <c r="B310" s="37">
        <v>44176</v>
      </c>
      <c r="C310" s="37" t="str">
        <f t="shared" si="25"/>
        <v>2020</v>
      </c>
      <c r="D310" s="37" t="str">
        <f t="shared" si="26"/>
        <v>December</v>
      </c>
      <c r="E310" s="77" t="str">
        <f t="shared" si="28"/>
        <v>Friday</v>
      </c>
      <c r="F310" s="78" t="str">
        <f t="shared" si="29"/>
        <v>No</v>
      </c>
      <c r="G310" s="79">
        <f>IFERROR(VLOOKUP($B310,Table5[#All],4,FALSE),"0")</f>
        <v>35</v>
      </c>
      <c r="H310" s="79">
        <f>IFERROR(VLOOKUP($B310,Table7[#All],3,FALSE),"0")</f>
        <v>12</v>
      </c>
      <c r="I310" s="66" t="b">
        <f>COUNTIF('Events impacting SvD volume'!$A$2:$A$21,$B310)&gt;0</f>
        <v>0</v>
      </c>
      <c r="J310" s="80" t="s">
        <v>1634</v>
      </c>
      <c r="K310" s="74">
        <f t="shared" si="27"/>
        <v>35</v>
      </c>
      <c r="M310" s="107" t="str">
        <f>IF(I310=FALSE,"",IFERROR(INDEX('Events impacting SvD volume'!$D$2:$D$21,MATCH(B310,'Events impacting SvD volume'!$A$2:$A$21,0)),""))</f>
        <v/>
      </c>
      <c r="N310" s="99" t="str">
        <f t="shared" si="24"/>
        <v/>
      </c>
    </row>
    <row r="311" spans="2:14" hidden="1" x14ac:dyDescent="0.25">
      <c r="B311" s="37">
        <v>44177</v>
      </c>
      <c r="C311" s="37" t="str">
        <f t="shared" si="25"/>
        <v>2020</v>
      </c>
      <c r="D311" s="37" t="str">
        <f t="shared" si="26"/>
        <v>December</v>
      </c>
      <c r="E311" s="77" t="str">
        <f t="shared" si="28"/>
        <v>Saturday</v>
      </c>
      <c r="F311" s="78" t="str">
        <f t="shared" si="29"/>
        <v>Yes</v>
      </c>
      <c r="G311" s="79">
        <f>IFERROR(VLOOKUP($B311,Table5[#All],4,FALSE),"0")</f>
        <v>71</v>
      </c>
      <c r="H311" s="79">
        <f>IFERROR(VLOOKUP($B311,Table7[#All],3,FALSE),"0")</f>
        <v>10</v>
      </c>
      <c r="I311" s="66" t="b">
        <f>COUNTIF('Events impacting SvD volume'!$A$2:$A$21,$B311)&gt;0</f>
        <v>0</v>
      </c>
      <c r="J311" s="80" t="s">
        <v>1634</v>
      </c>
      <c r="K311" s="74">
        <f t="shared" si="27"/>
        <v>71</v>
      </c>
      <c r="M311" s="107" t="str">
        <f>IF(I311=FALSE,"",IFERROR(INDEX('Events impacting SvD volume'!$D$2:$D$21,MATCH(B311,'Events impacting SvD volume'!$A$2:$A$21,0)),""))</f>
        <v/>
      </c>
      <c r="N311" s="99" t="str">
        <f t="shared" si="24"/>
        <v/>
      </c>
    </row>
    <row r="312" spans="2:14" hidden="1" x14ac:dyDescent="0.25">
      <c r="B312" s="37">
        <v>44178</v>
      </c>
      <c r="C312" s="37" t="str">
        <f t="shared" si="25"/>
        <v>2020</v>
      </c>
      <c r="D312" s="37" t="str">
        <f t="shared" si="26"/>
        <v>December</v>
      </c>
      <c r="E312" s="77" t="str">
        <f t="shared" si="28"/>
        <v>Sunday</v>
      </c>
      <c r="F312" s="78" t="str">
        <f t="shared" si="29"/>
        <v>Yes</v>
      </c>
      <c r="G312" s="79">
        <f>IFERROR(VLOOKUP($B312,Table5[#All],4,FALSE),"0")</f>
        <v>44</v>
      </c>
      <c r="H312" s="79">
        <f>IFERROR(VLOOKUP($B312,Table7[#All],3,FALSE),"0")</f>
        <v>10</v>
      </c>
      <c r="I312" s="66" t="b">
        <f>COUNTIF('Events impacting SvD volume'!$A$2:$A$21,$B312)&gt;0</f>
        <v>0</v>
      </c>
      <c r="J312" s="80" t="s">
        <v>1634</v>
      </c>
      <c r="K312" s="74">
        <f t="shared" si="27"/>
        <v>44</v>
      </c>
      <c r="M312" s="107" t="str">
        <f>IF(I312=FALSE,"",IFERROR(INDEX('Events impacting SvD volume'!$D$2:$D$21,MATCH(B312,'Events impacting SvD volume'!$A$2:$A$21,0)),""))</f>
        <v/>
      </c>
      <c r="N312" s="99" t="str">
        <f t="shared" si="24"/>
        <v/>
      </c>
    </row>
    <row r="313" spans="2:14" hidden="1" x14ac:dyDescent="0.25">
      <c r="B313" s="37">
        <v>44179</v>
      </c>
      <c r="C313" s="37" t="str">
        <f t="shared" si="25"/>
        <v>2020</v>
      </c>
      <c r="D313" s="37" t="str">
        <f t="shared" si="26"/>
        <v>December</v>
      </c>
      <c r="E313" s="77" t="str">
        <f t="shared" si="28"/>
        <v>Monday</v>
      </c>
      <c r="F313" s="78" t="str">
        <f t="shared" si="29"/>
        <v>No</v>
      </c>
      <c r="G313" s="79">
        <f>IFERROR(VLOOKUP($B313,Table5[#All],4,FALSE),"0")</f>
        <v>7</v>
      </c>
      <c r="H313" s="79">
        <f>IFERROR(VLOOKUP($B313,Table7[#All],3,FALSE),"0")</f>
        <v>15</v>
      </c>
      <c r="I313" s="66" t="b">
        <f>COUNTIF('Events impacting SvD volume'!$A$2:$A$21,$B313)&gt;0</f>
        <v>0</v>
      </c>
      <c r="J313" s="80" t="s">
        <v>1634</v>
      </c>
      <c r="K313" s="74">
        <f t="shared" si="27"/>
        <v>7</v>
      </c>
      <c r="M313" s="107" t="str">
        <f>IF(I313=FALSE,"",IFERROR(INDEX('Events impacting SvD volume'!$D$2:$D$21,MATCH(B313,'Events impacting SvD volume'!$A$2:$A$21,0)),""))</f>
        <v/>
      </c>
      <c r="N313" s="99" t="str">
        <f t="shared" si="24"/>
        <v/>
      </c>
    </row>
    <row r="314" spans="2:14" hidden="1" x14ac:dyDescent="0.25">
      <c r="B314" s="95">
        <v>44180</v>
      </c>
      <c r="C314" s="37" t="str">
        <f t="shared" ref="C314:C345" si="30">TEXT(B314,"YYYY")</f>
        <v>2020</v>
      </c>
      <c r="D314" s="37" t="str">
        <f t="shared" ref="D314:D345" si="31">TEXT(B314,"MMMM")</f>
        <v>December</v>
      </c>
      <c r="E314" s="77" t="str">
        <f t="shared" ref="E314:E345" si="32">TEXT(B314,"DDDD")</f>
        <v>Tuesday</v>
      </c>
      <c r="F314" s="78" t="str">
        <f t="shared" ref="F314:F345" si="33">IFERROR(IF(OR(
E314="Saturday",
E314="Sunday"),"Yes","No"),"")</f>
        <v>No</v>
      </c>
      <c r="G314" s="79">
        <f>IFERROR(VLOOKUP($B314,Table5[#All],4,FALSE),"0")</f>
        <v>72</v>
      </c>
      <c r="H314" s="79">
        <f>IFERROR(VLOOKUP($B314,Table7[#All],3,FALSE),"0")</f>
        <v>10</v>
      </c>
      <c r="I314" s="66" t="b">
        <f>COUNTIF('Events impacting SvD volume'!$A$2:$A$21,$B314)&gt;0</f>
        <v>0</v>
      </c>
      <c r="J314" s="80" t="s">
        <v>1634</v>
      </c>
      <c r="K314" s="74">
        <f t="shared" si="27"/>
        <v>72</v>
      </c>
      <c r="M314" s="107" t="str">
        <f>IF(I314=FALSE,"",IFERROR(INDEX('Events impacting SvD volume'!$D$2:$D$21,MATCH(B314,'Events impacting SvD volume'!$A$2:$A$21,0)),""))</f>
        <v/>
      </c>
      <c r="N314" s="99" t="str">
        <f t="shared" si="24"/>
        <v/>
      </c>
    </row>
    <row r="315" spans="2:14" ht="60" hidden="1" x14ac:dyDescent="0.25">
      <c r="B315" s="95">
        <v>44181</v>
      </c>
      <c r="C315" s="37" t="str">
        <f t="shared" si="30"/>
        <v>2020</v>
      </c>
      <c r="D315" s="37" t="str">
        <f t="shared" si="31"/>
        <v>December</v>
      </c>
      <c r="E315" s="77" t="str">
        <f t="shared" si="32"/>
        <v>Wednesday</v>
      </c>
      <c r="F315" s="78" t="str">
        <f t="shared" si="33"/>
        <v>No</v>
      </c>
      <c r="G315" s="79">
        <f>IFERROR(VLOOKUP($B315,Table5[#All],4,FALSE),"0")</f>
        <v>12</v>
      </c>
      <c r="H315" s="79">
        <f>IFERROR(VLOOKUP($B315,Table7[#All],3,FALSE),"0")</f>
        <v>10</v>
      </c>
      <c r="I315" s="66" t="b">
        <f>COUNTIF('Events impacting SvD volume'!$A$2:$A$21,$B315)&gt;0</f>
        <v>1</v>
      </c>
      <c r="J315" s="80" t="s">
        <v>9592</v>
      </c>
      <c r="K315" s="74">
        <f t="shared" si="27"/>
        <v>12</v>
      </c>
      <c r="M315" s="107" t="str">
        <f>IF(I315=FALSE,"",IFERROR(INDEX('Events impacting SvD volume'!$D$2:$D$23,MATCH(B315,'Events impacting SvD volume'!$A$2:$A$23,0)),""))</f>
        <v>12/16/20
metus aenean fermentum donec ut mauris eget massa tempor convallis</v>
      </c>
      <c r="N315" s="99">
        <f t="shared" si="24"/>
        <v>12</v>
      </c>
    </row>
    <row r="316" spans="2:14" hidden="1" x14ac:dyDescent="0.25">
      <c r="B316" s="95">
        <v>44182</v>
      </c>
      <c r="C316" s="37" t="str">
        <f t="shared" si="30"/>
        <v>2020</v>
      </c>
      <c r="D316" s="37" t="str">
        <f t="shared" si="31"/>
        <v>December</v>
      </c>
      <c r="E316" s="77" t="str">
        <f t="shared" si="32"/>
        <v>Thursday</v>
      </c>
      <c r="F316" s="78" t="str">
        <f t="shared" si="33"/>
        <v>No</v>
      </c>
      <c r="G316" s="79">
        <f>IFERROR(VLOOKUP($B316,Table5[#All],4,FALSE),"0")</f>
        <v>1</v>
      </c>
      <c r="H316" s="79">
        <f>IFERROR(VLOOKUP($B316,Table7[#All],3,FALSE),"0")</f>
        <v>10</v>
      </c>
      <c r="I316" s="66" t="b">
        <f>COUNTIF('Events impacting SvD volume'!$A$2:$A$21,$B316)&gt;0</f>
        <v>0</v>
      </c>
      <c r="J316" s="80" t="s">
        <v>1634</v>
      </c>
      <c r="K316" s="74">
        <f t="shared" si="27"/>
        <v>1</v>
      </c>
      <c r="M316" s="107" t="str">
        <f>IF(I316=FALSE,"",IFERROR(INDEX('Events impacting SvD volume'!$D$2:$D$21,MATCH(B316,'Events impacting SvD volume'!$A$2:$A$21,0)),""))</f>
        <v/>
      </c>
      <c r="N316" s="99" t="str">
        <f t="shared" si="24"/>
        <v/>
      </c>
    </row>
    <row r="317" spans="2:14" hidden="1" x14ac:dyDescent="0.25">
      <c r="B317" s="95">
        <v>44183</v>
      </c>
      <c r="C317" s="37" t="str">
        <f t="shared" si="30"/>
        <v>2020</v>
      </c>
      <c r="D317" s="37" t="str">
        <f t="shared" si="31"/>
        <v>December</v>
      </c>
      <c r="E317" s="77" t="str">
        <f t="shared" si="32"/>
        <v>Friday</v>
      </c>
      <c r="F317" s="78" t="str">
        <f t="shared" si="33"/>
        <v>No</v>
      </c>
      <c r="G317" s="79">
        <f>IFERROR(VLOOKUP($B317,Table5[#All],4,FALSE),"0")</f>
        <v>48</v>
      </c>
      <c r="H317" s="79">
        <f>IFERROR(VLOOKUP($B317,Table7[#All],3,FALSE),"0")</f>
        <v>5</v>
      </c>
      <c r="I317" s="66" t="b">
        <f>COUNTIF('Events impacting SvD volume'!$A$2:$A$21,$B317)&gt;0</f>
        <v>0</v>
      </c>
      <c r="J317" s="80" t="s">
        <v>1634</v>
      </c>
      <c r="K317" s="74">
        <f t="shared" si="27"/>
        <v>48</v>
      </c>
      <c r="M317" s="107" t="str">
        <f>IF(I317=FALSE,"",IFERROR(INDEX('Events impacting SvD volume'!$D$2:$D$21,MATCH(B317,'Events impacting SvD volume'!$A$2:$A$21,0)),""))</f>
        <v/>
      </c>
      <c r="N317" s="99" t="str">
        <f t="shared" si="24"/>
        <v/>
      </c>
    </row>
    <row r="318" spans="2:14" hidden="1" x14ac:dyDescent="0.25">
      <c r="B318" s="95">
        <v>44184</v>
      </c>
      <c r="C318" s="37" t="str">
        <f t="shared" si="30"/>
        <v>2020</v>
      </c>
      <c r="D318" s="37" t="str">
        <f t="shared" si="31"/>
        <v>December</v>
      </c>
      <c r="E318" s="77" t="str">
        <f t="shared" si="32"/>
        <v>Saturday</v>
      </c>
      <c r="F318" s="78" t="str">
        <f t="shared" si="33"/>
        <v>Yes</v>
      </c>
      <c r="G318" s="79">
        <f>IFERROR(VLOOKUP($B318,Table5[#All],4,FALSE),"0")</f>
        <v>23</v>
      </c>
      <c r="H318" s="79">
        <f>IFERROR(VLOOKUP($B318,Table7[#All],3,FALSE),"0")</f>
        <v>10</v>
      </c>
      <c r="I318" s="66" t="b">
        <f>COUNTIF('Events impacting SvD volume'!$A$2:$A$21,$B318)&gt;0</f>
        <v>0</v>
      </c>
      <c r="J318" s="80" t="s">
        <v>1634</v>
      </c>
      <c r="K318" s="74">
        <f t="shared" si="27"/>
        <v>23</v>
      </c>
      <c r="M318" s="107" t="str">
        <f>IF(I318=FALSE,"",IFERROR(INDEX('Events impacting SvD volume'!$D$2:$D$21,MATCH(B318,'Events impacting SvD volume'!$A$2:$A$21,0)),""))</f>
        <v/>
      </c>
      <c r="N318" s="99" t="str">
        <f t="shared" si="24"/>
        <v/>
      </c>
    </row>
    <row r="319" spans="2:14" hidden="1" x14ac:dyDescent="0.25">
      <c r="B319" s="95">
        <v>44185</v>
      </c>
      <c r="C319" s="37" t="str">
        <f t="shared" si="30"/>
        <v>2020</v>
      </c>
      <c r="D319" s="37" t="str">
        <f t="shared" si="31"/>
        <v>December</v>
      </c>
      <c r="E319" s="77" t="str">
        <f t="shared" si="32"/>
        <v>Sunday</v>
      </c>
      <c r="F319" s="78" t="str">
        <f t="shared" si="33"/>
        <v>Yes</v>
      </c>
      <c r="G319" s="79">
        <f>IFERROR(VLOOKUP($B319,Table5[#All],4,FALSE),"0")</f>
        <v>64</v>
      </c>
      <c r="H319" s="79">
        <f>IFERROR(VLOOKUP($B319,Table7[#All],3,FALSE),"0")</f>
        <v>10</v>
      </c>
      <c r="I319" s="66" t="b">
        <f>COUNTIF('Events impacting SvD volume'!$A$2:$A$21,$B319)&gt;0</f>
        <v>0</v>
      </c>
      <c r="J319" s="80" t="s">
        <v>1634</v>
      </c>
      <c r="K319" s="74">
        <f t="shared" si="27"/>
        <v>64</v>
      </c>
      <c r="M319" s="107" t="str">
        <f>IF(I319=FALSE,"",IFERROR(INDEX('Events impacting SvD volume'!$D$2:$D$21,MATCH(B319,'Events impacting SvD volume'!$A$2:$A$21,0)),""))</f>
        <v/>
      </c>
      <c r="N319" s="99" t="str">
        <f t="shared" si="24"/>
        <v/>
      </c>
    </row>
    <row r="320" spans="2:14" hidden="1" x14ac:dyDescent="0.25">
      <c r="B320" s="95">
        <v>44186</v>
      </c>
      <c r="C320" s="37" t="str">
        <f t="shared" si="30"/>
        <v>2020</v>
      </c>
      <c r="D320" s="37" t="str">
        <f t="shared" si="31"/>
        <v>December</v>
      </c>
      <c r="E320" s="77" t="str">
        <f t="shared" si="32"/>
        <v>Monday</v>
      </c>
      <c r="F320" s="78" t="str">
        <f t="shared" si="33"/>
        <v>No</v>
      </c>
      <c r="G320" s="79">
        <f>IFERROR(VLOOKUP($B320,Table5[#All],4,FALSE),"0")</f>
        <v>28</v>
      </c>
      <c r="H320" s="79">
        <f>IFERROR(VLOOKUP($B320,Table7[#All],3,FALSE),"0")</f>
        <v>8</v>
      </c>
      <c r="I320" s="66" t="b">
        <f>COUNTIF('Events impacting SvD volume'!$A$2:$A$21,$B320)&gt;0</f>
        <v>0</v>
      </c>
      <c r="J320" s="80" t="s">
        <v>1634</v>
      </c>
      <c r="K320" s="74">
        <f t="shared" si="27"/>
        <v>28</v>
      </c>
      <c r="M320" s="107" t="str">
        <f>IF(I320=FALSE,"",IFERROR(INDEX('Events impacting SvD volume'!$D$2:$D$21,MATCH(B320,'Events impacting SvD volume'!$A$2:$A$21,0)),""))</f>
        <v/>
      </c>
      <c r="N320" s="99" t="str">
        <f t="shared" si="24"/>
        <v/>
      </c>
    </row>
    <row r="321" spans="2:14" hidden="1" x14ac:dyDescent="0.25">
      <c r="B321" s="95">
        <v>44187</v>
      </c>
      <c r="C321" s="37" t="str">
        <f t="shared" si="30"/>
        <v>2020</v>
      </c>
      <c r="D321" s="37" t="str">
        <f t="shared" si="31"/>
        <v>December</v>
      </c>
      <c r="E321" s="77" t="str">
        <f t="shared" si="32"/>
        <v>Tuesday</v>
      </c>
      <c r="F321" s="78" t="str">
        <f t="shared" si="33"/>
        <v>No</v>
      </c>
      <c r="G321" s="79">
        <f>IFERROR(VLOOKUP($B321,Table5[#All],4,FALSE),"0")</f>
        <v>8</v>
      </c>
      <c r="H321" s="79">
        <f>IFERROR(VLOOKUP($B321,Table7[#All],3,FALSE),"0")</f>
        <v>10</v>
      </c>
      <c r="I321" s="66" t="b">
        <f>COUNTIF('Events impacting SvD volume'!$A$2:$A$21,$B321)&gt;0</f>
        <v>0</v>
      </c>
      <c r="J321" s="80" t="s">
        <v>1634</v>
      </c>
      <c r="K321" s="74">
        <f t="shared" si="27"/>
        <v>8</v>
      </c>
      <c r="M321" s="107" t="str">
        <f>IF(I321=FALSE,"",IFERROR(INDEX('Events impacting SvD volume'!$D$2:$D$21,MATCH(B321,'Events impacting SvD volume'!$A$2:$A$21,0)),""))</f>
        <v/>
      </c>
      <c r="N321" s="99" t="str">
        <f t="shared" si="24"/>
        <v/>
      </c>
    </row>
    <row r="322" spans="2:14" hidden="1" x14ac:dyDescent="0.25">
      <c r="B322" s="95">
        <v>44188</v>
      </c>
      <c r="C322" s="37" t="str">
        <f t="shared" si="30"/>
        <v>2020</v>
      </c>
      <c r="D322" s="37" t="str">
        <f t="shared" si="31"/>
        <v>December</v>
      </c>
      <c r="E322" s="77" t="str">
        <f t="shared" si="32"/>
        <v>Wednesday</v>
      </c>
      <c r="F322" s="78" t="str">
        <f t="shared" si="33"/>
        <v>No</v>
      </c>
      <c r="G322" s="79">
        <f>IFERROR(VLOOKUP($B322,Table5[#All],4,FALSE),"0")</f>
        <v>60</v>
      </c>
      <c r="H322" s="79">
        <f>IFERROR(VLOOKUP($B322,Table7[#All],3,FALSE),"0")</f>
        <v>10</v>
      </c>
      <c r="I322" s="66" t="b">
        <f>COUNTIF('Events impacting SvD volume'!$A$2:$A$21,$B322)&gt;0</f>
        <v>0</v>
      </c>
      <c r="J322" s="80" t="s">
        <v>1634</v>
      </c>
      <c r="K322" s="74">
        <f t="shared" si="27"/>
        <v>60</v>
      </c>
      <c r="M322" s="107" t="str">
        <f>IF(I322=FALSE,"",IFERROR(INDEX('Events impacting SvD volume'!$D$2:$D$21,MATCH(B322,'Events impacting SvD volume'!$A$2:$A$21,0)),""))</f>
        <v/>
      </c>
      <c r="N322" s="99" t="str">
        <f t="shared" si="24"/>
        <v/>
      </c>
    </row>
    <row r="323" spans="2:14" hidden="1" x14ac:dyDescent="0.25">
      <c r="B323" s="95">
        <v>44189</v>
      </c>
      <c r="C323" s="37" t="str">
        <f t="shared" si="30"/>
        <v>2020</v>
      </c>
      <c r="D323" s="37" t="str">
        <f t="shared" si="31"/>
        <v>December</v>
      </c>
      <c r="E323" s="77" t="str">
        <f t="shared" si="32"/>
        <v>Thursday</v>
      </c>
      <c r="F323" s="78" t="str">
        <f t="shared" si="33"/>
        <v>No</v>
      </c>
      <c r="G323" s="79">
        <f>IFERROR(VLOOKUP($B323,Table5[#All],4,FALSE),"0")</f>
        <v>64</v>
      </c>
      <c r="H323" s="79">
        <f>IFERROR(VLOOKUP($B323,Table7[#All],3,FALSE),"0")</f>
        <v>10</v>
      </c>
      <c r="I323" s="66" t="b">
        <f>COUNTIF('Events impacting SvD volume'!$A$2:$A$21,$B323)&gt;0</f>
        <v>0</v>
      </c>
      <c r="J323" s="80" t="s">
        <v>1634</v>
      </c>
      <c r="K323" s="74">
        <f t="shared" si="27"/>
        <v>64</v>
      </c>
      <c r="M323" s="107" t="str">
        <f>IF(I323=FALSE,"",IFERROR(INDEX('Events impacting SvD volume'!$D$2:$D$21,MATCH(B323,'Events impacting SvD volume'!$A$2:$A$21,0)),""))</f>
        <v/>
      </c>
      <c r="N323" s="99" t="str">
        <f t="shared" si="24"/>
        <v/>
      </c>
    </row>
    <row r="324" spans="2:14" hidden="1" x14ac:dyDescent="0.25">
      <c r="B324" s="95">
        <v>44190</v>
      </c>
      <c r="C324" s="37" t="str">
        <f t="shared" si="30"/>
        <v>2020</v>
      </c>
      <c r="D324" s="37" t="str">
        <f t="shared" si="31"/>
        <v>December</v>
      </c>
      <c r="E324" s="77" t="str">
        <f t="shared" si="32"/>
        <v>Friday</v>
      </c>
      <c r="F324" s="78" t="str">
        <f t="shared" si="33"/>
        <v>No</v>
      </c>
      <c r="G324" s="79">
        <f>IFERROR(VLOOKUP($B324,Table5[#All],4,FALSE),"0")</f>
        <v>12</v>
      </c>
      <c r="H324" s="79">
        <f>IFERROR(VLOOKUP($B324,Table7[#All],3,FALSE),"0")</f>
        <v>10</v>
      </c>
      <c r="I324" s="66" t="b">
        <f>COUNTIF('Events impacting SvD volume'!$A$2:$A$21,$B324)&gt;0</f>
        <v>0</v>
      </c>
      <c r="J324" s="80" t="s">
        <v>1634</v>
      </c>
      <c r="K324" s="74">
        <f t="shared" si="27"/>
        <v>12</v>
      </c>
      <c r="M324" s="107" t="str">
        <f>IF(I324=FALSE,"",IFERROR(INDEX('Events impacting SvD volume'!$D$2:$D$21,MATCH(B324,'Events impacting SvD volume'!$A$2:$A$21,0)),""))</f>
        <v/>
      </c>
      <c r="N324" s="99" t="str">
        <f t="shared" si="24"/>
        <v/>
      </c>
    </row>
    <row r="325" spans="2:14" hidden="1" x14ac:dyDescent="0.25">
      <c r="B325" s="95">
        <v>44191</v>
      </c>
      <c r="C325" s="37" t="str">
        <f t="shared" si="30"/>
        <v>2020</v>
      </c>
      <c r="D325" s="37" t="str">
        <f t="shared" si="31"/>
        <v>December</v>
      </c>
      <c r="E325" s="77" t="str">
        <f t="shared" si="32"/>
        <v>Saturday</v>
      </c>
      <c r="F325" s="78" t="str">
        <f t="shared" si="33"/>
        <v>Yes</v>
      </c>
      <c r="G325" s="79">
        <f>IFERROR(VLOOKUP($B325,Table5[#All],4,FALSE),"0")</f>
        <v>61</v>
      </c>
      <c r="H325" s="79">
        <f>IFERROR(VLOOKUP($B325,Table7[#All],3,FALSE),"0")</f>
        <v>18</v>
      </c>
      <c r="I325" s="66" t="b">
        <f>COUNTIF('Events impacting SvD volume'!$A$2:$A$21,$B325)&gt;0</f>
        <v>0</v>
      </c>
      <c r="J325" s="80" t="s">
        <v>1634</v>
      </c>
      <c r="K325" s="74">
        <f t="shared" si="27"/>
        <v>61</v>
      </c>
      <c r="M325" s="107" t="str">
        <f>IF(I325=FALSE,"",IFERROR(INDEX('Events impacting SvD volume'!$D$2:$D$21,MATCH(B325,'Events impacting SvD volume'!$A$2:$A$21,0)),""))</f>
        <v/>
      </c>
      <c r="N325" s="99" t="str">
        <f t="shared" si="24"/>
        <v/>
      </c>
    </row>
    <row r="326" spans="2:14" hidden="1" x14ac:dyDescent="0.25">
      <c r="B326" s="95">
        <v>44192</v>
      </c>
      <c r="C326" s="37" t="str">
        <f t="shared" si="30"/>
        <v>2020</v>
      </c>
      <c r="D326" s="37" t="str">
        <f t="shared" si="31"/>
        <v>December</v>
      </c>
      <c r="E326" s="77" t="str">
        <f t="shared" si="32"/>
        <v>Sunday</v>
      </c>
      <c r="F326" s="78" t="str">
        <f t="shared" si="33"/>
        <v>Yes</v>
      </c>
      <c r="G326" s="79">
        <f>IFERROR(VLOOKUP($B326,Table5[#All],4,FALSE),"0")</f>
        <v>20</v>
      </c>
      <c r="H326" s="79">
        <f>IFERROR(VLOOKUP($B326,Table7[#All],3,FALSE),"0")</f>
        <v>10</v>
      </c>
      <c r="I326" s="66" t="b">
        <f>COUNTIF('Events impacting SvD volume'!$A$2:$A$21,$B326)&gt;0</f>
        <v>0</v>
      </c>
      <c r="J326" s="80" t="s">
        <v>1634</v>
      </c>
      <c r="K326" s="74">
        <f t="shared" si="27"/>
        <v>20</v>
      </c>
      <c r="M326" s="107" t="str">
        <f>IF(I326=FALSE,"",IFERROR(INDEX('Events impacting SvD volume'!$D$2:$D$21,MATCH(B326,'Events impacting SvD volume'!$A$2:$A$21,0)),""))</f>
        <v/>
      </c>
      <c r="N326" s="99" t="str">
        <f t="shared" si="24"/>
        <v/>
      </c>
    </row>
    <row r="327" spans="2:14" hidden="1" x14ac:dyDescent="0.25">
      <c r="B327" s="95">
        <v>44193</v>
      </c>
      <c r="C327" s="37" t="str">
        <f t="shared" si="30"/>
        <v>2020</v>
      </c>
      <c r="D327" s="37" t="str">
        <f t="shared" si="31"/>
        <v>December</v>
      </c>
      <c r="E327" s="77" t="str">
        <f t="shared" si="32"/>
        <v>Monday</v>
      </c>
      <c r="F327" s="78" t="str">
        <f t="shared" si="33"/>
        <v>No</v>
      </c>
      <c r="G327" s="79">
        <f>IFERROR(VLOOKUP($B327,Table5[#All],4,FALSE),"0")</f>
        <v>72</v>
      </c>
      <c r="H327" s="79">
        <f>IFERROR(VLOOKUP($B327,Table7[#All],3,FALSE),"0")</f>
        <v>10</v>
      </c>
      <c r="I327" s="66" t="b">
        <f>COUNTIF('Events impacting SvD volume'!$A$2:$A$21,$B327)&gt;0</f>
        <v>0</v>
      </c>
      <c r="J327" s="80" t="s">
        <v>1634</v>
      </c>
      <c r="K327" s="74">
        <f t="shared" si="27"/>
        <v>72</v>
      </c>
      <c r="M327" s="107" t="str">
        <f>IF(I327=FALSE,"",IFERROR(INDEX('Events impacting SvD volume'!$D$2:$D$21,MATCH(B327,'Events impacting SvD volume'!$A$2:$A$21,0)),""))</f>
        <v/>
      </c>
      <c r="N327" s="99" t="str">
        <f t="shared" si="24"/>
        <v/>
      </c>
    </row>
    <row r="328" spans="2:14" hidden="1" x14ac:dyDescent="0.25">
      <c r="B328" s="95">
        <v>44194</v>
      </c>
      <c r="C328" s="37" t="str">
        <f t="shared" si="30"/>
        <v>2020</v>
      </c>
      <c r="D328" s="37" t="str">
        <f t="shared" si="31"/>
        <v>December</v>
      </c>
      <c r="E328" s="77" t="str">
        <f t="shared" si="32"/>
        <v>Tuesday</v>
      </c>
      <c r="F328" s="78" t="str">
        <f t="shared" si="33"/>
        <v>No</v>
      </c>
      <c r="G328" s="79">
        <f>IFERROR(VLOOKUP($B328,Table5[#All],4,FALSE),"0")</f>
        <v>59</v>
      </c>
      <c r="H328" s="79">
        <f>IFERROR(VLOOKUP($B328,Table7[#All],3,FALSE),"0")</f>
        <v>10</v>
      </c>
      <c r="I328" s="66" t="b">
        <f>COUNTIF('Events impacting SvD volume'!$A$2:$A$21,$B328)&gt;0</f>
        <v>0</v>
      </c>
      <c r="J328" s="80" t="s">
        <v>1634</v>
      </c>
      <c r="K328" s="74">
        <f t="shared" si="27"/>
        <v>59</v>
      </c>
      <c r="M328" s="107" t="str">
        <f>IF(I328=FALSE,"",IFERROR(INDEX('Events impacting SvD volume'!$D$2:$D$21,MATCH(B328,'Events impacting SvD volume'!$A$2:$A$21,0)),""))</f>
        <v/>
      </c>
      <c r="N328" s="99" t="str">
        <f t="shared" si="24"/>
        <v/>
      </c>
    </row>
    <row r="329" spans="2:14" hidden="1" x14ac:dyDescent="0.25">
      <c r="B329" s="95">
        <v>44195</v>
      </c>
      <c r="C329" s="37" t="str">
        <f t="shared" si="30"/>
        <v>2020</v>
      </c>
      <c r="D329" s="37" t="str">
        <f t="shared" si="31"/>
        <v>December</v>
      </c>
      <c r="E329" s="77" t="str">
        <f t="shared" si="32"/>
        <v>Wednesday</v>
      </c>
      <c r="F329" s="78" t="str">
        <f t="shared" si="33"/>
        <v>No</v>
      </c>
      <c r="G329" s="79">
        <f>IFERROR(VLOOKUP($B329,Table5[#All],4,FALSE),"0")</f>
        <v>11</v>
      </c>
      <c r="H329" s="79">
        <f>IFERROR(VLOOKUP($B329,Table7[#All],3,FALSE),"0")</f>
        <v>30</v>
      </c>
      <c r="I329" s="66" t="b">
        <f>COUNTIF('Events impacting SvD volume'!$A$2:$A$21,$B329)&gt;0</f>
        <v>0</v>
      </c>
      <c r="J329" s="80" t="s">
        <v>1634</v>
      </c>
      <c r="K329" s="74">
        <f t="shared" si="27"/>
        <v>11</v>
      </c>
      <c r="M329" s="107" t="str">
        <f>IF(I329=FALSE,"",IFERROR(INDEX('Events impacting SvD volume'!$D$2:$D$21,MATCH(B329,'Events impacting SvD volume'!$A$2:$A$21,0)),""))</f>
        <v/>
      </c>
      <c r="N329" s="99" t="str">
        <f t="shared" si="24"/>
        <v/>
      </c>
    </row>
    <row r="330" spans="2:14" hidden="1" x14ac:dyDescent="0.25">
      <c r="B330" s="95">
        <v>44196</v>
      </c>
      <c r="C330" s="37" t="str">
        <f t="shared" si="30"/>
        <v>2020</v>
      </c>
      <c r="D330" s="37" t="str">
        <f t="shared" si="31"/>
        <v>December</v>
      </c>
      <c r="E330" s="77" t="str">
        <f t="shared" si="32"/>
        <v>Thursday</v>
      </c>
      <c r="F330" s="78" t="str">
        <f t="shared" si="33"/>
        <v>No</v>
      </c>
      <c r="G330" s="79">
        <f>IFERROR(VLOOKUP($B330,Table5[#All],4,FALSE),"0")</f>
        <v>67</v>
      </c>
      <c r="H330" s="79">
        <f>IFERROR(VLOOKUP($B330,Table7[#All],3,FALSE),"0")</f>
        <v>10</v>
      </c>
      <c r="I330" s="66" t="b">
        <f>COUNTIF('Events impacting SvD volume'!$A$2:$A$21,$B330)&gt;0</f>
        <v>0</v>
      </c>
      <c r="J330" s="80" t="s">
        <v>1634</v>
      </c>
      <c r="K330" s="74">
        <f t="shared" si="27"/>
        <v>67</v>
      </c>
      <c r="M330" s="107" t="str">
        <f>IF(I330=FALSE,"",IFERROR(INDEX('Events impacting SvD volume'!$D$2:$D$21,MATCH(B330,'Events impacting SvD volume'!$A$2:$A$21,0)),""))</f>
        <v/>
      </c>
      <c r="N330" s="99" t="str">
        <f t="shared" si="24"/>
        <v/>
      </c>
    </row>
    <row r="331" spans="2:14" x14ac:dyDescent="0.25">
      <c r="B331" s="95">
        <v>44197</v>
      </c>
      <c r="C331" s="37" t="str">
        <f t="shared" si="30"/>
        <v>2021</v>
      </c>
      <c r="D331" s="37" t="str">
        <f t="shared" si="31"/>
        <v>January</v>
      </c>
      <c r="E331" s="77" t="str">
        <f t="shared" si="32"/>
        <v>Friday</v>
      </c>
      <c r="F331" s="78" t="str">
        <f t="shared" si="33"/>
        <v>No</v>
      </c>
      <c r="G331" s="79">
        <f>IFERROR(VLOOKUP($B331,Table5[#All],4,FALSE),"0")</f>
        <v>20</v>
      </c>
      <c r="H331" s="79">
        <f>IFERROR(VLOOKUP($B331,Table7[#All],3,FALSE),"0")</f>
        <v>10</v>
      </c>
      <c r="I331" s="66" t="b">
        <f>COUNTIF('Events impacting SvD volume'!$A$2:$A$21,$B331)&gt;0</f>
        <v>0</v>
      </c>
      <c r="J331" s="80" t="s">
        <v>1634</v>
      </c>
      <c r="K331" s="74">
        <f t="shared" si="27"/>
        <v>20</v>
      </c>
      <c r="M331" s="107" t="str">
        <f>IF(I331=FALSE,"",IFERROR(INDEX('Events impacting SvD volume'!$D$2:$D$21,MATCH(B331,'Events impacting SvD volume'!$A$2:$A$21,0)),""))</f>
        <v/>
      </c>
      <c r="N331" s="99" t="str">
        <f t="shared" si="24"/>
        <v/>
      </c>
    </row>
    <row r="332" spans="2:14" x14ac:dyDescent="0.25">
      <c r="B332" s="95">
        <v>44198</v>
      </c>
      <c r="C332" s="37" t="str">
        <f t="shared" si="30"/>
        <v>2021</v>
      </c>
      <c r="D332" s="37" t="str">
        <f t="shared" si="31"/>
        <v>January</v>
      </c>
      <c r="E332" s="77" t="str">
        <f t="shared" si="32"/>
        <v>Saturday</v>
      </c>
      <c r="F332" s="78" t="str">
        <f t="shared" si="33"/>
        <v>Yes</v>
      </c>
      <c r="G332" s="79">
        <f>IFERROR(VLOOKUP($B332,Table5[#All],4,FALSE),"0")</f>
        <v>46</v>
      </c>
      <c r="H332" s="79">
        <f>IFERROR(VLOOKUP($B332,Table7[#All],3,FALSE),"0")</f>
        <v>10</v>
      </c>
      <c r="I332" s="66" t="b">
        <f>COUNTIF('Events impacting SvD volume'!$A$2:$A$21,$B332)&gt;0</f>
        <v>0</v>
      </c>
      <c r="J332" s="80" t="s">
        <v>1634</v>
      </c>
      <c r="K332" s="74">
        <f t="shared" si="27"/>
        <v>46</v>
      </c>
      <c r="M332" s="107" t="str">
        <f>IF(I332=FALSE,"",IFERROR(INDEX('Events impacting SvD volume'!$D$2:$D$21,MATCH(B332,'Events impacting SvD volume'!$A$2:$A$21,0)),""))</f>
        <v/>
      </c>
      <c r="N332" s="99" t="str">
        <f t="shared" si="24"/>
        <v/>
      </c>
    </row>
    <row r="333" spans="2:14" ht="75" x14ac:dyDescent="0.25">
      <c r="B333" s="95">
        <v>44199</v>
      </c>
      <c r="C333" s="37" t="str">
        <f t="shared" si="30"/>
        <v>2021</v>
      </c>
      <c r="D333" s="37" t="str">
        <f t="shared" si="31"/>
        <v>January</v>
      </c>
      <c r="E333" s="77" t="str">
        <f t="shared" si="32"/>
        <v>Sunday</v>
      </c>
      <c r="F333" s="78" t="str">
        <f t="shared" si="33"/>
        <v>Yes</v>
      </c>
      <c r="G333" s="79">
        <f>IFERROR(VLOOKUP($B333,Table5[#All],4,FALSE),"0")</f>
        <v>39</v>
      </c>
      <c r="H333" s="79">
        <f>IFERROR(VLOOKUP($B333,Table7[#All],3,FALSE),"0")</f>
        <v>10</v>
      </c>
      <c r="I333" s="66" t="b">
        <f>COUNTIF('Events impacting SvD volume'!$A$2:$A$21,$B333)&gt;0</f>
        <v>1</v>
      </c>
      <c r="J333" s="80" t="s">
        <v>9593</v>
      </c>
      <c r="K333" s="74">
        <f t="shared" si="27"/>
        <v>39</v>
      </c>
      <c r="M333" s="107" t="str">
        <f>IF(I333=FALSE,"",IFERROR(INDEX('Events impacting SvD volume'!$D$2:$D$21,MATCH(B333,'Events impacting SvD volume'!$A$2:$A$21,0)),""))</f>
        <v>01/03/21
praesent blandit nam nulla integer pede justo lacinia eget tincidunt eget tempus vel pede morbi porttitor lorem</v>
      </c>
      <c r="N333" s="99">
        <f t="shared" ref="N333:N356" si="34">IF(J333="","",G333)</f>
        <v>39</v>
      </c>
    </row>
    <row r="334" spans="2:14" ht="75" x14ac:dyDescent="0.25">
      <c r="B334" s="95">
        <v>44200</v>
      </c>
      <c r="C334" s="37" t="str">
        <f t="shared" si="30"/>
        <v>2021</v>
      </c>
      <c r="D334" s="37" t="str">
        <f t="shared" si="31"/>
        <v>January</v>
      </c>
      <c r="E334" s="77" t="str">
        <f t="shared" si="32"/>
        <v>Monday</v>
      </c>
      <c r="F334" s="78" t="str">
        <f t="shared" si="33"/>
        <v>No</v>
      </c>
      <c r="G334" s="79">
        <f>IFERROR(VLOOKUP($B334,Table5[#All],4,FALSE),"0")</f>
        <v>62</v>
      </c>
      <c r="H334" s="79">
        <f>IFERROR(VLOOKUP($B334,Table7[#All],3,FALSE),"0")</f>
        <v>10</v>
      </c>
      <c r="I334" s="66" t="b">
        <f>COUNTIF('Events impacting SvD volume'!$A$2:$A$21,$B334)&gt;0</f>
        <v>1</v>
      </c>
      <c r="J334" s="80" t="s">
        <v>9594</v>
      </c>
      <c r="K334" s="74">
        <f t="shared" si="27"/>
        <v>62</v>
      </c>
      <c r="M334" s="107" t="str">
        <f>IF(I334=FALSE,"",IFERROR(INDEX('Events impacting SvD volume'!$D$2:$D$21,MATCH(B334,'Events impacting SvD volume'!$A$2:$A$21,0)),""))</f>
        <v>01/04/21
felis sed interdum venenatis turpis enim blandit mi in porttitor pede justo eu massa donec dapibus duis at</v>
      </c>
      <c r="N334" s="99">
        <f t="shared" si="34"/>
        <v>62</v>
      </c>
    </row>
    <row r="335" spans="2:14" x14ac:dyDescent="0.25">
      <c r="B335" s="95">
        <v>44201</v>
      </c>
      <c r="C335" s="37" t="str">
        <f t="shared" si="30"/>
        <v>2021</v>
      </c>
      <c r="D335" s="37" t="str">
        <f t="shared" si="31"/>
        <v>January</v>
      </c>
      <c r="E335" s="77" t="str">
        <f t="shared" si="32"/>
        <v>Tuesday</v>
      </c>
      <c r="F335" s="78" t="str">
        <f t="shared" si="33"/>
        <v>No</v>
      </c>
      <c r="G335" s="79">
        <f>IFERROR(VLOOKUP($B335,Table5[#All],4,FALSE),"0")</f>
        <v>14</v>
      </c>
      <c r="H335" s="79">
        <f>IFERROR(VLOOKUP($B335,Table7[#All],3,FALSE),"0")</f>
        <v>5</v>
      </c>
      <c r="I335" s="66" t="b">
        <f>COUNTIF('Events impacting SvD volume'!$A$2:$A$21,$B335)&gt;0</f>
        <v>0</v>
      </c>
      <c r="J335" s="80" t="s">
        <v>1634</v>
      </c>
      <c r="K335" s="74">
        <f t="shared" si="27"/>
        <v>14</v>
      </c>
      <c r="M335" s="107" t="str">
        <f>IF(I335=FALSE,"",IFERROR(INDEX('Events impacting SvD volume'!$D$2:$D$21,MATCH(B335,'Events impacting SvD volume'!$A$2:$A$21,0)),""))</f>
        <v/>
      </c>
      <c r="N335" s="99" t="str">
        <f t="shared" si="34"/>
        <v/>
      </c>
    </row>
    <row r="336" spans="2:14" x14ac:dyDescent="0.25">
      <c r="B336" s="95">
        <v>44202</v>
      </c>
      <c r="C336" s="37" t="str">
        <f t="shared" si="30"/>
        <v>2021</v>
      </c>
      <c r="D336" s="37" t="str">
        <f t="shared" si="31"/>
        <v>January</v>
      </c>
      <c r="E336" s="77" t="str">
        <f t="shared" si="32"/>
        <v>Wednesday</v>
      </c>
      <c r="F336" s="78" t="str">
        <f t="shared" si="33"/>
        <v>No</v>
      </c>
      <c r="G336" s="79">
        <f>IFERROR(VLOOKUP($B336,Table5[#All],4,FALSE),"0")</f>
        <v>63</v>
      </c>
      <c r="H336" s="79">
        <f>IFERROR(VLOOKUP($B336,Table7[#All],3,FALSE),"0")</f>
        <v>10</v>
      </c>
      <c r="I336" s="66" t="b">
        <f>COUNTIF('Events impacting SvD volume'!$A$2:$A$21,$B336)&gt;0</f>
        <v>0</v>
      </c>
      <c r="J336" s="80" t="s">
        <v>1634</v>
      </c>
      <c r="K336" s="74">
        <f t="shared" si="27"/>
        <v>63</v>
      </c>
      <c r="M336" s="107" t="str">
        <f>IF(I336=FALSE,"",IFERROR(INDEX('Events impacting SvD volume'!$D$2:$D$21,MATCH(B336,'Events impacting SvD volume'!$A$2:$A$21,0)),""))</f>
        <v/>
      </c>
      <c r="N336" s="99" t="str">
        <f t="shared" si="34"/>
        <v/>
      </c>
    </row>
    <row r="337" spans="2:14" x14ac:dyDescent="0.25">
      <c r="B337" s="95">
        <v>44203</v>
      </c>
      <c r="C337" s="37" t="str">
        <f t="shared" si="30"/>
        <v>2021</v>
      </c>
      <c r="D337" s="37" t="str">
        <f t="shared" si="31"/>
        <v>January</v>
      </c>
      <c r="E337" s="77" t="str">
        <f t="shared" si="32"/>
        <v>Thursday</v>
      </c>
      <c r="F337" s="78" t="str">
        <f t="shared" si="33"/>
        <v>No</v>
      </c>
      <c r="G337" s="79">
        <f>IFERROR(VLOOKUP($B337,Table5[#All],4,FALSE),"0")</f>
        <v>28</v>
      </c>
      <c r="H337" s="79">
        <f>IFERROR(VLOOKUP($B337,Table7[#All],3,FALSE),"0")</f>
        <v>10</v>
      </c>
      <c r="I337" s="66" t="b">
        <f>COUNTIF('Events impacting SvD volume'!$A$2:$A$21,$B337)&gt;0</f>
        <v>0</v>
      </c>
      <c r="J337" s="80" t="s">
        <v>1634</v>
      </c>
      <c r="K337" s="74">
        <f t="shared" si="27"/>
        <v>28</v>
      </c>
      <c r="M337" s="107" t="str">
        <f>IF(I337=FALSE,"",IFERROR(INDEX('Events impacting SvD volume'!$D$2:$D$21,MATCH(B337,'Events impacting SvD volume'!$A$2:$A$21,0)),""))</f>
        <v/>
      </c>
      <c r="N337" s="99" t="str">
        <f t="shared" si="34"/>
        <v/>
      </c>
    </row>
    <row r="338" spans="2:14" x14ac:dyDescent="0.25">
      <c r="B338" s="95">
        <v>44204</v>
      </c>
      <c r="C338" s="37" t="str">
        <f t="shared" si="30"/>
        <v>2021</v>
      </c>
      <c r="D338" s="37" t="str">
        <f t="shared" si="31"/>
        <v>January</v>
      </c>
      <c r="E338" s="77" t="str">
        <f t="shared" si="32"/>
        <v>Friday</v>
      </c>
      <c r="F338" s="78" t="str">
        <f t="shared" si="33"/>
        <v>No</v>
      </c>
      <c r="G338" s="79">
        <f>IFERROR(VLOOKUP($B338,Table5[#All],4,FALSE),"0")</f>
        <v>49</v>
      </c>
      <c r="H338" s="79">
        <f>IFERROR(VLOOKUP($B338,Table7[#All],3,FALSE),"0")</f>
        <v>10</v>
      </c>
      <c r="I338" s="66" t="b">
        <f>COUNTIF('Events impacting SvD volume'!$A$2:$A$21,$B338)&gt;0</f>
        <v>0</v>
      </c>
      <c r="J338" s="80" t="s">
        <v>1634</v>
      </c>
      <c r="K338" s="74">
        <f t="shared" si="27"/>
        <v>49</v>
      </c>
      <c r="M338" s="107" t="str">
        <f>IF(I338=FALSE,"",IFERROR(INDEX('Events impacting SvD volume'!$D$2:$D$21,MATCH(B338,'Events impacting SvD volume'!$A$2:$A$21,0)),""))</f>
        <v/>
      </c>
      <c r="N338" s="99" t="str">
        <f t="shared" si="34"/>
        <v/>
      </c>
    </row>
    <row r="339" spans="2:14" x14ac:dyDescent="0.25">
      <c r="B339" s="95">
        <v>44205</v>
      </c>
      <c r="C339" s="37" t="str">
        <f t="shared" si="30"/>
        <v>2021</v>
      </c>
      <c r="D339" s="37" t="str">
        <f t="shared" si="31"/>
        <v>January</v>
      </c>
      <c r="E339" s="77" t="str">
        <f t="shared" si="32"/>
        <v>Saturday</v>
      </c>
      <c r="F339" s="78" t="str">
        <f t="shared" si="33"/>
        <v>Yes</v>
      </c>
      <c r="G339" s="79">
        <f>IFERROR(VLOOKUP($B339,Table5[#All],4,FALSE),"0")</f>
        <v>30</v>
      </c>
      <c r="H339" s="79">
        <f>IFERROR(VLOOKUP($B339,Table7[#All],3,FALSE),"0")</f>
        <v>6</v>
      </c>
      <c r="I339" s="66" t="b">
        <f>COUNTIF('Events impacting SvD volume'!$A$2:$A$21,$B339)&gt;0</f>
        <v>0</v>
      </c>
      <c r="J339" s="80" t="s">
        <v>1634</v>
      </c>
      <c r="K339" s="74">
        <f t="shared" si="27"/>
        <v>30</v>
      </c>
      <c r="M339" s="107" t="str">
        <f>IF(I339=FALSE,"",IFERROR(INDEX('Events impacting SvD volume'!$D$2:$D$21,MATCH(B339,'Events impacting SvD volume'!$A$2:$A$21,0)),""))</f>
        <v/>
      </c>
      <c r="N339" s="99" t="str">
        <f t="shared" si="34"/>
        <v/>
      </c>
    </row>
    <row r="340" spans="2:14" x14ac:dyDescent="0.25">
      <c r="B340" s="95">
        <v>44206</v>
      </c>
      <c r="C340" s="37" t="str">
        <f t="shared" si="30"/>
        <v>2021</v>
      </c>
      <c r="D340" s="37" t="str">
        <f t="shared" si="31"/>
        <v>January</v>
      </c>
      <c r="E340" s="77" t="str">
        <f t="shared" si="32"/>
        <v>Sunday</v>
      </c>
      <c r="F340" s="78" t="str">
        <f t="shared" si="33"/>
        <v>Yes</v>
      </c>
      <c r="G340" s="79">
        <f>IFERROR(VLOOKUP($B340,Table5[#All],4,FALSE),"0")</f>
        <v>7</v>
      </c>
      <c r="H340" s="79">
        <f>IFERROR(VLOOKUP($B340,Table7[#All],3,FALSE),"0")</f>
        <v>10</v>
      </c>
      <c r="I340" s="66" t="b">
        <f>COUNTIF('Events impacting SvD volume'!$A$2:$A$21,$B340)&gt;0</f>
        <v>0</v>
      </c>
      <c r="J340" s="80" t="s">
        <v>1634</v>
      </c>
      <c r="K340" s="74">
        <f t="shared" si="27"/>
        <v>7</v>
      </c>
      <c r="M340" s="107" t="str">
        <f>IF(I340=FALSE,"",IFERROR(INDEX('Events impacting SvD volume'!$D$2:$D$21,MATCH(B340,'Events impacting SvD volume'!$A$2:$A$21,0)),""))</f>
        <v/>
      </c>
      <c r="N340" s="99" t="str">
        <f t="shared" si="34"/>
        <v/>
      </c>
    </row>
    <row r="341" spans="2:14" x14ac:dyDescent="0.25">
      <c r="B341" s="95">
        <v>44207</v>
      </c>
      <c r="C341" s="37" t="str">
        <f t="shared" si="30"/>
        <v>2021</v>
      </c>
      <c r="D341" s="37" t="str">
        <f t="shared" si="31"/>
        <v>January</v>
      </c>
      <c r="E341" s="77" t="str">
        <f t="shared" si="32"/>
        <v>Monday</v>
      </c>
      <c r="F341" s="78" t="str">
        <f t="shared" si="33"/>
        <v>No</v>
      </c>
      <c r="G341" s="79">
        <f>IFERROR(VLOOKUP($B341,Table5[#All],4,FALSE),"0")</f>
        <v>33</v>
      </c>
      <c r="H341" s="79">
        <f>IFERROR(VLOOKUP($B341,Table7[#All],3,FALSE),"0")</f>
        <v>10</v>
      </c>
      <c r="I341" s="66" t="b">
        <f>COUNTIF('Events impacting SvD volume'!$A$2:$A$21,$B341)&gt;0</f>
        <v>0</v>
      </c>
      <c r="J341" s="80" t="s">
        <v>1634</v>
      </c>
      <c r="K341" s="74">
        <f t="shared" si="27"/>
        <v>33</v>
      </c>
      <c r="M341" s="107" t="str">
        <f>IF(I341=FALSE,"",IFERROR(INDEX('Events impacting SvD volume'!$D$2:$D$21,MATCH(B341,'Events impacting SvD volume'!$A$2:$A$21,0)),""))</f>
        <v/>
      </c>
      <c r="N341" s="99" t="str">
        <f t="shared" si="34"/>
        <v/>
      </c>
    </row>
    <row r="342" spans="2:14" x14ac:dyDescent="0.25">
      <c r="B342" s="95">
        <v>44208</v>
      </c>
      <c r="C342" s="37" t="str">
        <f t="shared" si="30"/>
        <v>2021</v>
      </c>
      <c r="D342" s="37" t="str">
        <f t="shared" si="31"/>
        <v>January</v>
      </c>
      <c r="E342" s="77" t="str">
        <f t="shared" si="32"/>
        <v>Tuesday</v>
      </c>
      <c r="F342" s="78" t="str">
        <f t="shared" si="33"/>
        <v>No</v>
      </c>
      <c r="G342" s="79">
        <f>IFERROR(VLOOKUP($B342,Table5[#All],4,FALSE),"0")</f>
        <v>62</v>
      </c>
      <c r="H342" s="79">
        <f>IFERROR(VLOOKUP($B342,Table7[#All],3,FALSE),"0")</f>
        <v>10</v>
      </c>
      <c r="I342" s="66" t="b">
        <f>COUNTIF('Events impacting SvD volume'!$A$2:$A$21,$B342)&gt;0</f>
        <v>1</v>
      </c>
      <c r="J342" s="80" t="s">
        <v>1634</v>
      </c>
      <c r="K342" s="74">
        <f t="shared" si="27"/>
        <v>62</v>
      </c>
      <c r="M342" s="107" t="str">
        <f>IF(I342=FALSE,"",IFERROR(INDEX('Events impacting SvD volume'!$D$2:$D$21,MATCH(B342,'Events impacting SvD volume'!$A$2:$A$21,0)),""))</f>
        <v>01/12/21
felis sed interdum venenatis turpis enim blandit mi in porttitor pede justo eu massa donec dapibus duis at</v>
      </c>
      <c r="N342" s="99" t="str">
        <f t="shared" si="34"/>
        <v/>
      </c>
    </row>
    <row r="343" spans="2:14" x14ac:dyDescent="0.25">
      <c r="B343" s="95">
        <v>44209</v>
      </c>
      <c r="C343" s="37" t="str">
        <f t="shared" si="30"/>
        <v>2021</v>
      </c>
      <c r="D343" s="37" t="str">
        <f t="shared" si="31"/>
        <v>January</v>
      </c>
      <c r="E343" s="77" t="str">
        <f t="shared" si="32"/>
        <v>Wednesday</v>
      </c>
      <c r="F343" s="78" t="str">
        <f t="shared" si="33"/>
        <v>No</v>
      </c>
      <c r="G343" s="79">
        <f>IFERROR(VLOOKUP($B343,Table5[#All],4,FALSE),"0")</f>
        <v>28</v>
      </c>
      <c r="H343" s="79">
        <f>IFERROR(VLOOKUP($B343,Table7[#All],3,FALSE),"0")</f>
        <v>8</v>
      </c>
      <c r="I343" s="66" t="b">
        <f>COUNTIF('Events impacting SvD volume'!$A$2:$A$21,$B343)&gt;0</f>
        <v>0</v>
      </c>
      <c r="J343" s="80" t="s">
        <v>1634</v>
      </c>
      <c r="K343" s="74">
        <f t="shared" si="27"/>
        <v>28</v>
      </c>
      <c r="M343" s="107" t="str">
        <f>IF(I343=FALSE,"",IFERROR(INDEX('Events impacting SvD volume'!$D$2:$D$21,MATCH(B343,'Events impacting SvD volume'!$A$2:$A$21,0)),""))</f>
        <v/>
      </c>
      <c r="N343" s="99" t="str">
        <f t="shared" si="34"/>
        <v/>
      </c>
    </row>
    <row r="344" spans="2:14" x14ac:dyDescent="0.25">
      <c r="B344" s="95">
        <v>44210</v>
      </c>
      <c r="C344" s="37" t="str">
        <f t="shared" si="30"/>
        <v>2021</v>
      </c>
      <c r="D344" s="37" t="str">
        <f t="shared" si="31"/>
        <v>January</v>
      </c>
      <c r="E344" s="77" t="str">
        <f t="shared" si="32"/>
        <v>Thursday</v>
      </c>
      <c r="F344" s="78" t="str">
        <f t="shared" si="33"/>
        <v>No</v>
      </c>
      <c r="G344" s="79">
        <f>IFERROR(VLOOKUP($B344,Table5[#All],4,FALSE),"0")</f>
        <v>3</v>
      </c>
      <c r="H344" s="79">
        <f>IFERROR(VLOOKUP($B344,Table7[#All],3,FALSE),"0")</f>
        <v>10</v>
      </c>
      <c r="I344" s="66" t="b">
        <f>COUNTIF('Events impacting SvD volume'!$A$2:$A$21,$B344)&gt;0</f>
        <v>0</v>
      </c>
      <c r="J344" s="80" t="s">
        <v>1634</v>
      </c>
      <c r="K344" s="74">
        <f t="shared" si="27"/>
        <v>3</v>
      </c>
      <c r="M344" s="107" t="str">
        <f>IF(I344=FALSE,"",IFERROR(INDEX('Events impacting SvD volume'!$D$2:$D$21,MATCH(B344,'Events impacting SvD volume'!$A$2:$A$21,0)),""))</f>
        <v/>
      </c>
      <c r="N344" s="99" t="str">
        <f t="shared" si="34"/>
        <v/>
      </c>
    </row>
    <row r="345" spans="2:14" x14ac:dyDescent="0.25">
      <c r="B345" s="95">
        <v>44211</v>
      </c>
      <c r="C345" s="37" t="str">
        <f t="shared" si="30"/>
        <v>2021</v>
      </c>
      <c r="D345" s="37" t="str">
        <f t="shared" si="31"/>
        <v>January</v>
      </c>
      <c r="E345" s="77" t="str">
        <f t="shared" si="32"/>
        <v>Friday</v>
      </c>
      <c r="F345" s="78" t="str">
        <f t="shared" si="33"/>
        <v>No</v>
      </c>
      <c r="G345" s="79">
        <f>IFERROR(VLOOKUP($B345,Table5[#All],4,FALSE),"0")</f>
        <v>62</v>
      </c>
      <c r="H345" s="79">
        <f>IFERROR(VLOOKUP($B345,Table7[#All],3,FALSE),"0")</f>
        <v>10</v>
      </c>
      <c r="I345" s="66" t="b">
        <f>COUNTIF('Events impacting SvD volume'!$A$2:$A$21,$B345)&gt;0</f>
        <v>0</v>
      </c>
      <c r="J345" s="80" t="s">
        <v>1634</v>
      </c>
      <c r="K345" s="74">
        <f t="shared" si="27"/>
        <v>62</v>
      </c>
      <c r="M345" s="107" t="str">
        <f>IF(I345=FALSE,"",IFERROR(INDEX('Events impacting SvD volume'!$D$2:$D$21,MATCH(B345,'Events impacting SvD volume'!$A$2:$A$21,0)),""))</f>
        <v/>
      </c>
      <c r="N345" s="99" t="str">
        <f t="shared" si="34"/>
        <v/>
      </c>
    </row>
    <row r="346" spans="2:14" x14ac:dyDescent="0.25">
      <c r="B346" s="95">
        <v>44212</v>
      </c>
      <c r="C346" s="37" t="str">
        <f t="shared" ref="C346:C377" si="35">TEXT(B346,"YYYY")</f>
        <v>2021</v>
      </c>
      <c r="D346" s="37" t="str">
        <f t="shared" ref="D346:D377" si="36">TEXT(B346,"MMMM")</f>
        <v>January</v>
      </c>
      <c r="E346" s="77" t="str">
        <f t="shared" ref="E346:E377" si="37">TEXT(B346,"DDDD")</f>
        <v>Saturday</v>
      </c>
      <c r="F346" s="78" t="str">
        <f t="shared" ref="F346:F377" si="38">IFERROR(IF(OR(
E346="Saturday",
E346="Sunday"),"Yes","No"),"")</f>
        <v>Yes</v>
      </c>
      <c r="G346" s="79">
        <f>IFERROR(VLOOKUP($B346,Table5[#All],4,FALSE),"0")</f>
        <v>58</v>
      </c>
      <c r="H346" s="79">
        <f>IFERROR(VLOOKUP($B346,Table7[#All],3,FALSE),"0")</f>
        <v>10</v>
      </c>
      <c r="I346" s="66" t="b">
        <f>COUNTIF('Events impacting SvD volume'!$A$2:$A$21,$B346)&gt;0</f>
        <v>0</v>
      </c>
      <c r="J346" s="80" t="s">
        <v>1634</v>
      </c>
      <c r="K346" s="74">
        <f t="shared" si="27"/>
        <v>58</v>
      </c>
      <c r="M346" s="107" t="str">
        <f>IF(I346=FALSE,"",IFERROR(INDEX('Events impacting SvD volume'!$D$2:$D$21,MATCH(B346,'Events impacting SvD volume'!$A$2:$A$21,0)),""))</f>
        <v/>
      </c>
      <c r="N346" s="99" t="str">
        <f t="shared" si="34"/>
        <v/>
      </c>
    </row>
    <row r="347" spans="2:14" x14ac:dyDescent="0.25">
      <c r="B347" s="95">
        <v>44213</v>
      </c>
      <c r="C347" s="37" t="str">
        <f t="shared" si="35"/>
        <v>2021</v>
      </c>
      <c r="D347" s="37" t="str">
        <f t="shared" si="36"/>
        <v>January</v>
      </c>
      <c r="E347" s="77" t="str">
        <f t="shared" si="37"/>
        <v>Sunday</v>
      </c>
      <c r="F347" s="78" t="str">
        <f t="shared" si="38"/>
        <v>Yes</v>
      </c>
      <c r="G347" s="79">
        <f>IFERROR(VLOOKUP($B347,Table5[#All],4,FALSE),"0")</f>
        <v>60</v>
      </c>
      <c r="H347" s="79">
        <f>IFERROR(VLOOKUP($B347,Table7[#All],3,FALSE),"0")</f>
        <v>9</v>
      </c>
      <c r="I347" s="66" t="b">
        <f>COUNTIF('Events impacting SvD volume'!$A$2:$A$21,$B347)&gt;0</f>
        <v>0</v>
      </c>
      <c r="J347" s="80" t="s">
        <v>1634</v>
      </c>
      <c r="K347" s="74">
        <f t="shared" si="27"/>
        <v>60</v>
      </c>
      <c r="M347" s="107" t="str">
        <f>IF(I347=FALSE,"",IFERROR(INDEX('Events impacting SvD volume'!$D$2:$D$21,MATCH(B347,'Events impacting SvD volume'!$A$2:$A$21,0)),""))</f>
        <v/>
      </c>
      <c r="N347" s="99" t="str">
        <f t="shared" si="34"/>
        <v/>
      </c>
    </row>
    <row r="348" spans="2:14" x14ac:dyDescent="0.25">
      <c r="B348" s="95">
        <v>44214</v>
      </c>
      <c r="C348" s="37" t="str">
        <f t="shared" si="35"/>
        <v>2021</v>
      </c>
      <c r="D348" s="37" t="str">
        <f t="shared" si="36"/>
        <v>January</v>
      </c>
      <c r="E348" s="77" t="str">
        <f t="shared" si="37"/>
        <v>Monday</v>
      </c>
      <c r="F348" s="78" t="str">
        <f t="shared" si="38"/>
        <v>No</v>
      </c>
      <c r="G348" s="79">
        <f>IFERROR(VLOOKUP($B348,Table5[#All],4,FALSE),"0")</f>
        <v>27</v>
      </c>
      <c r="H348" s="79">
        <f>IFERROR(VLOOKUP($B348,Table7[#All],3,FALSE),"0")</f>
        <v>10</v>
      </c>
      <c r="I348" s="66" t="b">
        <f>COUNTIF('Events impacting SvD volume'!$A$2:$A$21,$B348)&gt;0</f>
        <v>0</v>
      </c>
      <c r="J348" s="80" t="s">
        <v>1634</v>
      </c>
      <c r="K348" s="74">
        <f t="shared" si="27"/>
        <v>27</v>
      </c>
      <c r="M348" s="107" t="str">
        <f>IF(I348=FALSE,"",IFERROR(INDEX('Events impacting SvD volume'!$D$2:$D$21,MATCH(B348,'Events impacting SvD volume'!$A$2:$A$21,0)),""))</f>
        <v/>
      </c>
      <c r="N348" s="99" t="str">
        <f t="shared" si="34"/>
        <v/>
      </c>
    </row>
    <row r="349" spans="2:14" x14ac:dyDescent="0.25">
      <c r="B349" s="95">
        <v>44215</v>
      </c>
      <c r="C349" s="37" t="str">
        <f t="shared" si="35"/>
        <v>2021</v>
      </c>
      <c r="D349" s="37" t="str">
        <f t="shared" si="36"/>
        <v>January</v>
      </c>
      <c r="E349" s="77" t="str">
        <f t="shared" si="37"/>
        <v>Tuesday</v>
      </c>
      <c r="F349" s="78" t="str">
        <f t="shared" si="38"/>
        <v>No</v>
      </c>
      <c r="G349" s="79">
        <f>IFERROR(VLOOKUP($B349,Table5[#All],4,FALSE),"0")</f>
        <v>12</v>
      </c>
      <c r="H349" s="79">
        <f>IFERROR(VLOOKUP($B349,Table7[#All],3,FALSE),"0")</f>
        <v>3</v>
      </c>
      <c r="I349" s="66" t="b">
        <f>COUNTIF('Events impacting SvD volume'!$A$2:$A$21,$B349)&gt;0</f>
        <v>0</v>
      </c>
      <c r="J349" s="80" t="s">
        <v>1634</v>
      </c>
      <c r="K349" s="74">
        <f t="shared" si="27"/>
        <v>12</v>
      </c>
      <c r="M349" s="107" t="str">
        <f>IF(I349=FALSE,"",IFERROR(INDEX('Events impacting SvD volume'!$D$2:$D$21,MATCH(B349,'Events impacting SvD volume'!$A$2:$A$21,0)),""))</f>
        <v/>
      </c>
      <c r="N349" s="99" t="str">
        <f t="shared" si="34"/>
        <v/>
      </c>
    </row>
    <row r="350" spans="2:14" x14ac:dyDescent="0.25">
      <c r="B350" s="95">
        <v>44216</v>
      </c>
      <c r="C350" s="37" t="str">
        <f t="shared" si="35"/>
        <v>2021</v>
      </c>
      <c r="D350" s="37" t="str">
        <f t="shared" si="36"/>
        <v>January</v>
      </c>
      <c r="E350" s="77" t="str">
        <f t="shared" si="37"/>
        <v>Wednesday</v>
      </c>
      <c r="F350" s="78" t="str">
        <f t="shared" si="38"/>
        <v>No</v>
      </c>
      <c r="G350" s="79">
        <f>IFERROR(VLOOKUP($B350,Table5[#All],4,FALSE),"0")</f>
        <v>21</v>
      </c>
      <c r="H350" s="79">
        <f>IFERROR(VLOOKUP($B350,Table7[#All],3,FALSE),"0")</f>
        <v>10</v>
      </c>
      <c r="I350" s="66" t="b">
        <f>COUNTIF('Events impacting SvD volume'!$A$2:$A$21,$B350)&gt;0</f>
        <v>0</v>
      </c>
      <c r="J350" s="80" t="s">
        <v>1634</v>
      </c>
      <c r="K350" s="74">
        <f t="shared" si="27"/>
        <v>21</v>
      </c>
      <c r="M350" s="107" t="str">
        <f>IF(I350=FALSE,"",IFERROR(INDEX('Events impacting SvD volume'!$D$2:$D$21,MATCH(B350,'Events impacting SvD volume'!$A$2:$A$21,0)),""))</f>
        <v/>
      </c>
      <c r="N350" s="99" t="str">
        <f t="shared" si="34"/>
        <v/>
      </c>
    </row>
    <row r="351" spans="2:14" x14ac:dyDescent="0.25">
      <c r="B351" s="95">
        <v>44217</v>
      </c>
      <c r="C351" s="37" t="str">
        <f t="shared" si="35"/>
        <v>2021</v>
      </c>
      <c r="D351" s="37" t="str">
        <f t="shared" si="36"/>
        <v>January</v>
      </c>
      <c r="E351" s="77" t="str">
        <f t="shared" si="37"/>
        <v>Thursday</v>
      </c>
      <c r="F351" s="78" t="str">
        <f t="shared" si="38"/>
        <v>No</v>
      </c>
      <c r="G351" s="79">
        <f>IFERROR(VLOOKUP($B351,Table5[#All],4,FALSE),"0")</f>
        <v>72</v>
      </c>
      <c r="H351" s="79">
        <f>IFERROR(VLOOKUP($B351,Table7[#All],3,FALSE),"0")</f>
        <v>10</v>
      </c>
      <c r="I351" s="66" t="b">
        <f>COUNTIF('Events impacting SvD volume'!$A$2:$A$21,$B351)&gt;0</f>
        <v>0</v>
      </c>
      <c r="J351" s="80" t="s">
        <v>1634</v>
      </c>
      <c r="K351" s="74">
        <f t="shared" si="27"/>
        <v>72</v>
      </c>
      <c r="M351" s="107" t="str">
        <f>IF(I351=FALSE,"",IFERROR(INDEX('Events impacting SvD volume'!$D$2:$D$21,MATCH(B351,'Events impacting SvD volume'!$A$2:$A$21,0)),""))</f>
        <v/>
      </c>
      <c r="N351" s="99" t="str">
        <f t="shared" si="34"/>
        <v/>
      </c>
    </row>
    <row r="352" spans="2:14" x14ac:dyDescent="0.25">
      <c r="B352" s="95">
        <v>44218</v>
      </c>
      <c r="C352" s="37" t="str">
        <f t="shared" si="35"/>
        <v>2021</v>
      </c>
      <c r="D352" s="37" t="str">
        <f t="shared" si="36"/>
        <v>January</v>
      </c>
      <c r="E352" s="77" t="str">
        <f t="shared" si="37"/>
        <v>Friday</v>
      </c>
      <c r="F352" s="78" t="str">
        <f t="shared" si="38"/>
        <v>No</v>
      </c>
      <c r="G352" s="79">
        <f>IFERROR(VLOOKUP($B352,Table5[#All],4,FALSE),"0")</f>
        <v>63</v>
      </c>
      <c r="H352" s="79">
        <f>IFERROR(VLOOKUP($B352,Table7[#All],3,FALSE),"0")</f>
        <v>1</v>
      </c>
      <c r="I352" s="66" t="b">
        <f>COUNTIF('Events impacting SvD volume'!$A$2:$A$21,$B352)&gt;0</f>
        <v>0</v>
      </c>
      <c r="J352" s="80" t="s">
        <v>1634</v>
      </c>
      <c r="K352" s="74">
        <f t="shared" si="27"/>
        <v>63</v>
      </c>
      <c r="M352" s="107" t="str">
        <f>IF(I352=FALSE,"",IFERROR(INDEX('Events impacting SvD volume'!$D$2:$D$21,MATCH(B352,'Events impacting SvD volume'!$A$2:$A$21,0)),""))</f>
        <v/>
      </c>
      <c r="N352" s="99" t="str">
        <f t="shared" si="34"/>
        <v/>
      </c>
    </row>
    <row r="353" spans="2:14" x14ac:dyDescent="0.25">
      <c r="B353" s="95">
        <v>44219</v>
      </c>
      <c r="C353" s="37" t="str">
        <f t="shared" si="35"/>
        <v>2021</v>
      </c>
      <c r="D353" s="37" t="str">
        <f t="shared" si="36"/>
        <v>January</v>
      </c>
      <c r="E353" s="77" t="str">
        <f t="shared" si="37"/>
        <v>Saturday</v>
      </c>
      <c r="F353" s="78" t="str">
        <f t="shared" si="38"/>
        <v>Yes</v>
      </c>
      <c r="G353" s="79">
        <f>IFERROR(VLOOKUP($B353,Table5[#All],4,FALSE),"0")</f>
        <v>15</v>
      </c>
      <c r="H353" s="79">
        <f>IFERROR(VLOOKUP($B353,Table7[#All],3,FALSE),"0")</f>
        <v>10</v>
      </c>
      <c r="I353" s="66" t="b">
        <f>COUNTIF('Events impacting SvD volume'!$A$2:$A$21,$B353)&gt;0</f>
        <v>0</v>
      </c>
      <c r="J353" s="80" t="s">
        <v>1634</v>
      </c>
      <c r="K353" s="74">
        <f t="shared" si="27"/>
        <v>15</v>
      </c>
      <c r="M353" s="107" t="str">
        <f>IF(I353=FALSE,"",IFERROR(INDEX('Events impacting SvD volume'!$D$2:$D$21,MATCH(B353,'Events impacting SvD volume'!$A$2:$A$21,0)),""))</f>
        <v/>
      </c>
      <c r="N353" s="99" t="str">
        <f t="shared" si="34"/>
        <v/>
      </c>
    </row>
    <row r="354" spans="2:14" x14ac:dyDescent="0.25">
      <c r="B354" s="95">
        <v>44220</v>
      </c>
      <c r="C354" s="37" t="str">
        <f t="shared" si="35"/>
        <v>2021</v>
      </c>
      <c r="D354" s="37" t="str">
        <f t="shared" si="36"/>
        <v>January</v>
      </c>
      <c r="E354" s="77" t="str">
        <f t="shared" si="37"/>
        <v>Sunday</v>
      </c>
      <c r="F354" s="78" t="str">
        <f t="shared" si="38"/>
        <v>Yes</v>
      </c>
      <c r="G354" s="79">
        <f>IFERROR(VLOOKUP($B354,Table5[#All],4,FALSE),"0")</f>
        <v>26</v>
      </c>
      <c r="H354" s="79">
        <f>IFERROR(VLOOKUP($B354,Table7[#All],3,FALSE),"0")</f>
        <v>2</v>
      </c>
      <c r="I354" s="66" t="b">
        <f>COUNTIF('Events impacting SvD volume'!$A$2:$A$21,$B354)&gt;0</f>
        <v>0</v>
      </c>
      <c r="J354" s="80" t="s">
        <v>1634</v>
      </c>
      <c r="K354" s="74">
        <f t="shared" si="27"/>
        <v>26</v>
      </c>
      <c r="M354" s="107" t="str">
        <f>IF(I354=FALSE,"",IFERROR(INDEX('Events impacting SvD volume'!$D$2:$D$21,MATCH(B354,'Events impacting SvD volume'!$A$2:$A$21,0)),""))</f>
        <v/>
      </c>
      <c r="N354" s="99" t="str">
        <f t="shared" si="34"/>
        <v/>
      </c>
    </row>
    <row r="355" spans="2:14" x14ac:dyDescent="0.25">
      <c r="B355" s="95">
        <v>44221</v>
      </c>
      <c r="C355" s="37" t="str">
        <f t="shared" si="35"/>
        <v>2021</v>
      </c>
      <c r="D355" s="37" t="str">
        <f t="shared" si="36"/>
        <v>January</v>
      </c>
      <c r="E355" s="77" t="str">
        <f t="shared" si="37"/>
        <v>Monday</v>
      </c>
      <c r="F355" s="78" t="str">
        <f t="shared" si="38"/>
        <v>No</v>
      </c>
      <c r="G355" s="79">
        <f>IFERROR(VLOOKUP($B355,Table5[#All],4,FALSE),"0")</f>
        <v>4</v>
      </c>
      <c r="H355" s="79">
        <f>IFERROR(VLOOKUP($B355,Table7[#All],3,FALSE),"0")</f>
        <v>3</v>
      </c>
      <c r="I355" s="66" t="b">
        <f>COUNTIF('Events impacting SvD volume'!$A$2:$A$21,$B355)&gt;0</f>
        <v>0</v>
      </c>
      <c r="J355" s="80" t="s">
        <v>1634</v>
      </c>
      <c r="K355" s="74">
        <f t="shared" si="27"/>
        <v>4</v>
      </c>
      <c r="M355" s="107" t="str">
        <f>IF(I355=FALSE,"",IFERROR(INDEX('Events impacting SvD volume'!$D$2:$D$21,MATCH(B355,'Events impacting SvD volume'!$A$2:$A$21,0)),""))</f>
        <v/>
      </c>
      <c r="N355" s="99" t="str">
        <f t="shared" si="34"/>
        <v/>
      </c>
    </row>
    <row r="356" spans="2:14" x14ac:dyDescent="0.25">
      <c r="B356" s="95">
        <v>44222</v>
      </c>
      <c r="C356" s="37" t="str">
        <f t="shared" si="35"/>
        <v>2021</v>
      </c>
      <c r="D356" s="37" t="str">
        <f t="shared" si="36"/>
        <v>January</v>
      </c>
      <c r="E356" s="77" t="str">
        <f t="shared" si="37"/>
        <v>Tuesday</v>
      </c>
      <c r="F356" s="78" t="str">
        <f t="shared" si="38"/>
        <v>No</v>
      </c>
      <c r="G356" s="79">
        <f>IFERROR(VLOOKUP($B356,Table5[#All],4,FALSE),"0")</f>
        <v>74</v>
      </c>
      <c r="H356" s="79">
        <f>IFERROR(VLOOKUP($B356,Table7[#All],3,FALSE),"0")</f>
        <v>10</v>
      </c>
      <c r="I356" s="66" t="b">
        <f>COUNTIF('Events impacting SvD volume'!$A$2:$A$21,$B356)&gt;0</f>
        <v>0</v>
      </c>
      <c r="J356" s="80" t="s">
        <v>1634</v>
      </c>
      <c r="K356" s="74">
        <f t="shared" si="27"/>
        <v>74</v>
      </c>
      <c r="M356" s="107" t="str">
        <f>IF(I356=FALSE,"",IFERROR(INDEX('Events impacting SvD volume'!$D$2:$D$21,MATCH(B356,'Events impacting SvD volume'!$A$2:$A$21,0)),""))</f>
        <v/>
      </c>
      <c r="N356" s="99" t="str">
        <f t="shared" si="34"/>
        <v/>
      </c>
    </row>
    <row r="357" spans="2:14" x14ac:dyDescent="0.25">
      <c r="B357" s="95">
        <v>44223</v>
      </c>
      <c r="C357" s="37" t="str">
        <f t="shared" si="35"/>
        <v>2021</v>
      </c>
      <c r="D357" s="37" t="str">
        <f t="shared" si="36"/>
        <v>January</v>
      </c>
      <c r="E357" s="77" t="str">
        <f t="shared" si="37"/>
        <v>Wednesday</v>
      </c>
      <c r="F357" s="78" t="str">
        <f t="shared" si="38"/>
        <v>No</v>
      </c>
      <c r="G357" s="79">
        <f>IFERROR(VLOOKUP($B357,Table5[#All],4,FALSE),"0")</f>
        <v>4</v>
      </c>
      <c r="H357" s="79">
        <f>IFERROR(VLOOKUP($B357,Table7[#All],3,FALSE),"0")</f>
        <v>10</v>
      </c>
      <c r="I357" s="66" t="b">
        <f>COUNTIF('Events impacting SvD volume'!$A$2:$A$21,$B357)&gt;0</f>
        <v>0</v>
      </c>
      <c r="J357" s="80"/>
      <c r="K357" s="74">
        <f t="shared" si="27"/>
        <v>4</v>
      </c>
      <c r="M357" s="99"/>
      <c r="N357" s="99"/>
    </row>
    <row r="358" spans="2:14" x14ac:dyDescent="0.25">
      <c r="B358" s="95">
        <v>44224</v>
      </c>
      <c r="C358" s="37" t="str">
        <f t="shared" si="35"/>
        <v>2021</v>
      </c>
      <c r="D358" s="37" t="str">
        <f t="shared" si="36"/>
        <v>January</v>
      </c>
      <c r="E358" s="77" t="str">
        <f t="shared" si="37"/>
        <v>Thursday</v>
      </c>
      <c r="F358" s="78" t="str">
        <f t="shared" si="38"/>
        <v>No</v>
      </c>
      <c r="G358" s="79">
        <f>IFERROR(VLOOKUP($B358,Table5[#All],4,FALSE),"0")</f>
        <v>58</v>
      </c>
      <c r="H358" s="79">
        <f>IFERROR(VLOOKUP($B358,Table7[#All],3,FALSE),"0")</f>
        <v>4</v>
      </c>
      <c r="I358" s="66" t="b">
        <f>COUNTIF('Events impacting SvD volume'!$A$2:$A$21,$B358)&gt;0</f>
        <v>0</v>
      </c>
      <c r="J358" s="80"/>
      <c r="K358" s="74">
        <f t="shared" si="27"/>
        <v>58</v>
      </c>
      <c r="M358" s="99"/>
      <c r="N358" s="99"/>
    </row>
    <row r="359" spans="2:14" x14ac:dyDescent="0.25">
      <c r="B359" s="95">
        <v>44225</v>
      </c>
      <c r="C359" s="37" t="str">
        <f t="shared" si="35"/>
        <v>2021</v>
      </c>
      <c r="D359" s="37" t="str">
        <f t="shared" si="36"/>
        <v>January</v>
      </c>
      <c r="E359" s="77" t="str">
        <f t="shared" si="37"/>
        <v>Friday</v>
      </c>
      <c r="F359" s="78" t="str">
        <f t="shared" si="38"/>
        <v>No</v>
      </c>
      <c r="G359" s="79">
        <f>IFERROR(VLOOKUP($B359,Table5[#All],4,FALSE),"0")</f>
        <v>33</v>
      </c>
      <c r="H359" s="79">
        <f>IFERROR(VLOOKUP($B359,Table7[#All],3,FALSE),"0")</f>
        <v>5</v>
      </c>
      <c r="I359" s="66" t="b">
        <f>COUNTIF('Events impacting SvD volume'!$A$2:$A$21,$B359)&gt;0</f>
        <v>0</v>
      </c>
      <c r="J359" s="80"/>
      <c r="K359" s="74">
        <f t="shared" si="27"/>
        <v>33</v>
      </c>
      <c r="M359" s="99"/>
      <c r="N359" s="99"/>
    </row>
    <row r="360" spans="2:14" x14ac:dyDescent="0.25">
      <c r="B360" s="95">
        <v>44226</v>
      </c>
      <c r="C360" s="37" t="str">
        <f t="shared" si="35"/>
        <v>2021</v>
      </c>
      <c r="D360" s="37" t="str">
        <f t="shared" si="36"/>
        <v>January</v>
      </c>
      <c r="E360" s="77" t="str">
        <f t="shared" si="37"/>
        <v>Saturday</v>
      </c>
      <c r="F360" s="78" t="str">
        <f t="shared" si="38"/>
        <v>Yes</v>
      </c>
      <c r="G360" s="79">
        <f>IFERROR(VLOOKUP($B360,Table5[#All],4,FALSE),"0")</f>
        <v>69</v>
      </c>
      <c r="H360" s="79">
        <f>IFERROR(VLOOKUP($B360,Table7[#All],3,FALSE),"0")</f>
        <v>10</v>
      </c>
      <c r="I360" s="66" t="b">
        <f>COUNTIF('Events impacting SvD volume'!$A$2:$A$21,$B360)&gt;0</f>
        <v>0</v>
      </c>
      <c r="J360" s="80"/>
      <c r="K360" s="74">
        <f t="shared" si="27"/>
        <v>69</v>
      </c>
      <c r="M360" s="99"/>
      <c r="N360" s="99"/>
    </row>
    <row r="361" spans="2:14" x14ac:dyDescent="0.25">
      <c r="B361" s="95">
        <v>44227</v>
      </c>
      <c r="C361" s="37" t="str">
        <f t="shared" si="35"/>
        <v>2021</v>
      </c>
      <c r="D361" s="37" t="str">
        <f t="shared" si="36"/>
        <v>January</v>
      </c>
      <c r="E361" s="77" t="str">
        <f t="shared" si="37"/>
        <v>Sunday</v>
      </c>
      <c r="F361" s="78" t="str">
        <f t="shared" si="38"/>
        <v>Yes</v>
      </c>
      <c r="G361" s="79">
        <f>IFERROR(VLOOKUP($B361,Table5[#All],4,FALSE),"0")</f>
        <v>49</v>
      </c>
      <c r="H361" s="79">
        <f>IFERROR(VLOOKUP($B361,Table7[#All],3,FALSE),"0")</f>
        <v>10</v>
      </c>
      <c r="I361" s="66" t="b">
        <f>COUNTIF('Events impacting SvD volume'!$A$2:$A$21,$B361)&gt;0</f>
        <v>0</v>
      </c>
      <c r="J361" s="80"/>
      <c r="K361" s="74">
        <f t="shared" si="27"/>
        <v>49</v>
      </c>
      <c r="M361" s="99"/>
      <c r="N361" s="99"/>
    </row>
    <row r="362" spans="2:14" hidden="1" x14ac:dyDescent="0.25">
      <c r="B362" s="95">
        <v>44228</v>
      </c>
      <c r="C362" s="37" t="str">
        <f t="shared" si="35"/>
        <v>2021</v>
      </c>
      <c r="D362" s="37" t="str">
        <f t="shared" si="36"/>
        <v>February</v>
      </c>
      <c r="E362" s="77" t="str">
        <f t="shared" si="37"/>
        <v>Monday</v>
      </c>
      <c r="F362" s="78" t="str">
        <f t="shared" si="38"/>
        <v>No</v>
      </c>
      <c r="G362" s="79">
        <f>IFERROR(VLOOKUP($B362,Table5[#All],4,FALSE),"0")</f>
        <v>12</v>
      </c>
      <c r="H362" s="79">
        <f>IFERROR(VLOOKUP($B362,Table7[#All],3,FALSE),"0")</f>
        <v>10</v>
      </c>
      <c r="I362" s="66" t="b">
        <f>COUNTIF('Events impacting SvD volume'!$A$2:$A$21,$B362)&gt;0</f>
        <v>0</v>
      </c>
      <c r="J362" s="80"/>
      <c r="K362" s="74">
        <f t="shared" si="27"/>
        <v>12</v>
      </c>
      <c r="M362" s="99"/>
      <c r="N362" s="99"/>
    </row>
    <row r="363" spans="2:14" hidden="1" x14ac:dyDescent="0.25">
      <c r="B363" s="95">
        <v>44229</v>
      </c>
      <c r="C363" s="37" t="str">
        <f t="shared" si="35"/>
        <v>2021</v>
      </c>
      <c r="D363" s="37" t="str">
        <f t="shared" si="36"/>
        <v>February</v>
      </c>
      <c r="E363" s="77" t="str">
        <f t="shared" si="37"/>
        <v>Tuesday</v>
      </c>
      <c r="F363" s="78" t="str">
        <f t="shared" si="38"/>
        <v>No</v>
      </c>
      <c r="G363" s="79">
        <f>IFERROR(VLOOKUP($B363,Table5[#All],4,FALSE),"0")</f>
        <v>67</v>
      </c>
      <c r="H363" s="79">
        <f>IFERROR(VLOOKUP($B363,Table7[#All],3,FALSE),"0")</f>
        <v>10</v>
      </c>
      <c r="I363" s="66" t="b">
        <f>COUNTIF('Events impacting SvD volume'!$A$2:$A$21,$B363)&gt;0</f>
        <v>0</v>
      </c>
      <c r="J363" s="80"/>
      <c r="K363" s="74">
        <f t="shared" si="27"/>
        <v>67</v>
      </c>
      <c r="M363" s="99"/>
      <c r="N363" s="99"/>
    </row>
    <row r="364" spans="2:14" hidden="1" x14ac:dyDescent="0.25">
      <c r="B364" s="95">
        <v>44230</v>
      </c>
      <c r="C364" s="37" t="str">
        <f t="shared" si="35"/>
        <v>2021</v>
      </c>
      <c r="D364" s="37" t="str">
        <f t="shared" si="36"/>
        <v>February</v>
      </c>
      <c r="E364" s="77" t="str">
        <f t="shared" si="37"/>
        <v>Wednesday</v>
      </c>
      <c r="F364" s="78" t="str">
        <f t="shared" si="38"/>
        <v>No</v>
      </c>
      <c r="G364" s="79">
        <f>IFERROR(VLOOKUP($B364,Table5[#All],4,FALSE),"0")</f>
        <v>33</v>
      </c>
      <c r="H364" s="79">
        <f>IFERROR(VLOOKUP($B364,Table7[#All],3,FALSE),"0")</f>
        <v>10</v>
      </c>
      <c r="I364" s="66" t="b">
        <f>COUNTIF('Events impacting SvD volume'!$A$2:$A$21,$B364)&gt;0</f>
        <v>0</v>
      </c>
      <c r="J364" s="80"/>
      <c r="K364" s="74">
        <f t="shared" si="27"/>
        <v>33</v>
      </c>
      <c r="M364" s="99"/>
      <c r="N364" s="99"/>
    </row>
    <row r="365" spans="2:14" hidden="1" x14ac:dyDescent="0.25">
      <c r="B365" s="95">
        <v>44231</v>
      </c>
      <c r="C365" s="37" t="str">
        <f t="shared" si="35"/>
        <v>2021</v>
      </c>
      <c r="D365" s="37" t="str">
        <f t="shared" si="36"/>
        <v>February</v>
      </c>
      <c r="E365" s="77" t="str">
        <f t="shared" si="37"/>
        <v>Thursday</v>
      </c>
      <c r="F365" s="78" t="str">
        <f t="shared" si="38"/>
        <v>No</v>
      </c>
      <c r="G365" s="79">
        <f>IFERROR(VLOOKUP($B365,Table5[#All],4,FALSE),"0")</f>
        <v>37</v>
      </c>
      <c r="H365" s="79">
        <f>IFERROR(VLOOKUP($B365,Table7[#All],3,FALSE),"0")</f>
        <v>10</v>
      </c>
      <c r="I365" s="66" t="b">
        <f>COUNTIF('Events impacting SvD volume'!$A$2:$A$21,$B365)&gt;0</f>
        <v>1</v>
      </c>
      <c r="J365" s="80"/>
      <c r="K365" s="74">
        <f t="shared" si="27"/>
        <v>37</v>
      </c>
      <c r="M365" s="99"/>
      <c r="N365" s="99"/>
    </row>
    <row r="366" spans="2:14" hidden="1" x14ac:dyDescent="0.25">
      <c r="B366" s="95">
        <v>44232</v>
      </c>
      <c r="C366" s="37" t="str">
        <f t="shared" si="35"/>
        <v>2021</v>
      </c>
      <c r="D366" s="37" t="str">
        <f t="shared" si="36"/>
        <v>February</v>
      </c>
      <c r="E366" s="77" t="str">
        <f t="shared" si="37"/>
        <v>Friday</v>
      </c>
      <c r="F366" s="78" t="str">
        <f t="shared" si="38"/>
        <v>No</v>
      </c>
      <c r="G366" s="79">
        <f>IFERROR(VLOOKUP($B366,Table5[#All],4,FALSE),"0")</f>
        <v>54</v>
      </c>
      <c r="H366" s="79">
        <f>IFERROR(VLOOKUP($B366,Table7[#All],3,FALSE),"0")</f>
        <v>13</v>
      </c>
      <c r="I366" s="66" t="b">
        <f>COUNTIF('Events impacting SvD volume'!$A$2:$A$21,$B366)&gt;0</f>
        <v>0</v>
      </c>
      <c r="J366" s="80"/>
      <c r="K366" s="74">
        <f t="shared" si="27"/>
        <v>54</v>
      </c>
      <c r="M366" s="99"/>
      <c r="N366" s="99"/>
    </row>
    <row r="367" spans="2:14" hidden="1" x14ac:dyDescent="0.25">
      <c r="B367" s="95">
        <v>44233</v>
      </c>
      <c r="C367" s="37" t="str">
        <f t="shared" si="35"/>
        <v>2021</v>
      </c>
      <c r="D367" s="37" t="str">
        <f t="shared" si="36"/>
        <v>February</v>
      </c>
      <c r="E367" s="77" t="str">
        <f t="shared" si="37"/>
        <v>Saturday</v>
      </c>
      <c r="F367" s="78" t="str">
        <f t="shared" si="38"/>
        <v>Yes</v>
      </c>
      <c r="G367" s="79">
        <f>IFERROR(VLOOKUP($B367,Table5[#All],4,FALSE),"0")</f>
        <v>65</v>
      </c>
      <c r="H367" s="79">
        <f>IFERROR(VLOOKUP($B367,Table7[#All],3,FALSE),"0")</f>
        <v>10</v>
      </c>
      <c r="I367" s="66" t="b">
        <f>COUNTIF('Events impacting SvD volume'!$A$2:$A$21,$B367)&gt;0</f>
        <v>0</v>
      </c>
      <c r="J367" s="80"/>
      <c r="K367" s="74">
        <f t="shared" ref="K367:K398" si="39">G367</f>
        <v>65</v>
      </c>
      <c r="M367" s="99"/>
      <c r="N367" s="99"/>
    </row>
    <row r="368" spans="2:14" hidden="1" x14ac:dyDescent="0.25">
      <c r="B368" s="95">
        <v>44234</v>
      </c>
      <c r="C368" s="37" t="str">
        <f t="shared" si="35"/>
        <v>2021</v>
      </c>
      <c r="D368" s="37" t="str">
        <f t="shared" si="36"/>
        <v>February</v>
      </c>
      <c r="E368" s="77" t="str">
        <f t="shared" si="37"/>
        <v>Sunday</v>
      </c>
      <c r="F368" s="78" t="str">
        <f t="shared" si="38"/>
        <v>Yes</v>
      </c>
      <c r="G368" s="79">
        <f>IFERROR(VLOOKUP($B368,Table5[#All],4,FALSE),"0")</f>
        <v>69</v>
      </c>
      <c r="H368" s="79">
        <f>IFERROR(VLOOKUP($B368,Table7[#All],3,FALSE),"0")</f>
        <v>10</v>
      </c>
      <c r="I368" s="66" t="b">
        <f>COUNTIF('Events impacting SvD volume'!$A$2:$A$21,$B368)&gt;0</f>
        <v>0</v>
      </c>
      <c r="J368" s="80"/>
      <c r="K368" s="74">
        <f t="shared" si="39"/>
        <v>69</v>
      </c>
      <c r="M368" s="99"/>
      <c r="N368" s="99"/>
    </row>
    <row r="369" spans="2:14" hidden="1" x14ac:dyDescent="0.25">
      <c r="B369" s="95">
        <v>44235</v>
      </c>
      <c r="C369" s="37" t="str">
        <f t="shared" si="35"/>
        <v>2021</v>
      </c>
      <c r="D369" s="37" t="str">
        <f t="shared" si="36"/>
        <v>February</v>
      </c>
      <c r="E369" s="77" t="str">
        <f t="shared" si="37"/>
        <v>Monday</v>
      </c>
      <c r="F369" s="78" t="str">
        <f t="shared" si="38"/>
        <v>No</v>
      </c>
      <c r="G369" s="79">
        <f>IFERROR(VLOOKUP($B369,Table5[#All],4,FALSE),"0")</f>
        <v>42</v>
      </c>
      <c r="H369" s="79">
        <f>IFERROR(VLOOKUP($B369,Table7[#All],3,FALSE),"0")</f>
        <v>14</v>
      </c>
      <c r="I369" s="66" t="b">
        <f>COUNTIF('Events impacting SvD volume'!$A$2:$A$21,$B369)&gt;0</f>
        <v>0</v>
      </c>
      <c r="J369" s="80"/>
      <c r="K369" s="74">
        <f t="shared" si="39"/>
        <v>42</v>
      </c>
      <c r="M369" s="99"/>
      <c r="N369" s="99"/>
    </row>
    <row r="370" spans="2:14" hidden="1" x14ac:dyDescent="0.25">
      <c r="B370" s="95">
        <v>44236</v>
      </c>
      <c r="C370" s="37" t="str">
        <f t="shared" si="35"/>
        <v>2021</v>
      </c>
      <c r="D370" s="37" t="str">
        <f t="shared" si="36"/>
        <v>February</v>
      </c>
      <c r="E370" s="77" t="str">
        <f t="shared" si="37"/>
        <v>Tuesday</v>
      </c>
      <c r="F370" s="78" t="str">
        <f t="shared" si="38"/>
        <v>No</v>
      </c>
      <c r="G370" s="79">
        <f>IFERROR(VLOOKUP($B370,Table5[#All],4,FALSE),"0")</f>
        <v>6</v>
      </c>
      <c r="H370" s="79">
        <f>IFERROR(VLOOKUP($B370,Table7[#All],3,FALSE),"0")</f>
        <v>10</v>
      </c>
      <c r="I370" s="66" t="b">
        <f>COUNTIF('Events impacting SvD volume'!$A$2:$A$21,$B370)&gt;0</f>
        <v>0</v>
      </c>
      <c r="J370" s="80"/>
      <c r="K370" s="74">
        <f t="shared" si="39"/>
        <v>6</v>
      </c>
      <c r="M370" s="99"/>
      <c r="N370" s="99"/>
    </row>
    <row r="371" spans="2:14" hidden="1" x14ac:dyDescent="0.25">
      <c r="B371" s="95">
        <v>44237</v>
      </c>
      <c r="C371" s="37" t="str">
        <f t="shared" si="35"/>
        <v>2021</v>
      </c>
      <c r="D371" s="37" t="str">
        <f t="shared" si="36"/>
        <v>February</v>
      </c>
      <c r="E371" s="77" t="str">
        <f t="shared" si="37"/>
        <v>Wednesday</v>
      </c>
      <c r="F371" s="78" t="str">
        <f t="shared" si="38"/>
        <v>No</v>
      </c>
      <c r="G371" s="79">
        <f>IFERROR(VLOOKUP($B371,Table5[#All],4,FALSE),"0")</f>
        <v>62</v>
      </c>
      <c r="H371" s="79">
        <f>IFERROR(VLOOKUP($B371,Table7[#All],3,FALSE),"0")</f>
        <v>10</v>
      </c>
      <c r="I371" s="66" t="b">
        <f>COUNTIF('Events impacting SvD volume'!$A$2:$A$21,$B371)&gt;0</f>
        <v>0</v>
      </c>
      <c r="J371" s="80"/>
      <c r="K371" s="74">
        <f t="shared" si="39"/>
        <v>62</v>
      </c>
      <c r="M371" s="99"/>
      <c r="N371" s="99"/>
    </row>
    <row r="372" spans="2:14" hidden="1" x14ac:dyDescent="0.25">
      <c r="B372" s="95">
        <v>44238</v>
      </c>
      <c r="C372" s="37" t="str">
        <f t="shared" si="35"/>
        <v>2021</v>
      </c>
      <c r="D372" s="37" t="str">
        <f t="shared" si="36"/>
        <v>February</v>
      </c>
      <c r="E372" s="77" t="str">
        <f t="shared" si="37"/>
        <v>Thursday</v>
      </c>
      <c r="F372" s="78" t="str">
        <f t="shared" si="38"/>
        <v>No</v>
      </c>
      <c r="G372" s="79">
        <f>IFERROR(VLOOKUP($B372,Table5[#All],4,FALSE),"0")</f>
        <v>2</v>
      </c>
      <c r="H372" s="79">
        <f>IFERROR(VLOOKUP($B372,Table7[#All],3,FALSE),"0")</f>
        <v>10</v>
      </c>
      <c r="I372" s="66" t="b">
        <f>COUNTIF('Events impacting SvD volume'!$A$2:$A$21,$B372)&gt;0</f>
        <v>0</v>
      </c>
      <c r="J372" s="80"/>
      <c r="K372" s="74">
        <f t="shared" si="39"/>
        <v>2</v>
      </c>
      <c r="M372" s="99"/>
      <c r="N372" s="99"/>
    </row>
    <row r="373" spans="2:14" hidden="1" x14ac:dyDescent="0.25">
      <c r="B373" s="95">
        <v>44239</v>
      </c>
      <c r="C373" s="37" t="str">
        <f t="shared" si="35"/>
        <v>2021</v>
      </c>
      <c r="D373" s="37" t="str">
        <f t="shared" si="36"/>
        <v>February</v>
      </c>
      <c r="E373" s="77" t="str">
        <f t="shared" si="37"/>
        <v>Friday</v>
      </c>
      <c r="F373" s="78" t="str">
        <f t="shared" si="38"/>
        <v>No</v>
      </c>
      <c r="G373" s="79">
        <f>IFERROR(VLOOKUP($B373,Table5[#All],4,FALSE),"0")</f>
        <v>40</v>
      </c>
      <c r="H373" s="79">
        <f>IFERROR(VLOOKUP($B373,Table7[#All],3,FALSE),"0")</f>
        <v>12</v>
      </c>
      <c r="I373" s="66" t="b">
        <f>COUNTIF('Events impacting SvD volume'!$A$2:$A$21,$B373)&gt;0</f>
        <v>0</v>
      </c>
      <c r="J373" s="80"/>
      <c r="K373" s="74">
        <f t="shared" si="39"/>
        <v>40</v>
      </c>
      <c r="M373" s="99"/>
      <c r="N373" s="99"/>
    </row>
    <row r="374" spans="2:14" hidden="1" x14ac:dyDescent="0.25">
      <c r="B374" s="95">
        <v>44240</v>
      </c>
      <c r="C374" s="37" t="str">
        <f t="shared" si="35"/>
        <v>2021</v>
      </c>
      <c r="D374" s="37" t="str">
        <f t="shared" si="36"/>
        <v>February</v>
      </c>
      <c r="E374" s="77" t="str">
        <f t="shared" si="37"/>
        <v>Saturday</v>
      </c>
      <c r="F374" s="78" t="str">
        <f t="shared" si="38"/>
        <v>Yes</v>
      </c>
      <c r="G374" s="79">
        <f>IFERROR(VLOOKUP($B374,Table5[#All],4,FALSE),"0")</f>
        <v>22</v>
      </c>
      <c r="H374" s="79">
        <f>IFERROR(VLOOKUP($B374,Table7[#All],3,FALSE),"0")</f>
        <v>10</v>
      </c>
      <c r="I374" s="66" t="b">
        <f>COUNTIF('Events impacting SvD volume'!$A$2:$A$21,$B374)&gt;0</f>
        <v>0</v>
      </c>
      <c r="J374" s="80"/>
      <c r="K374" s="74">
        <f t="shared" si="39"/>
        <v>22</v>
      </c>
      <c r="M374" s="99"/>
      <c r="N374" s="99"/>
    </row>
    <row r="375" spans="2:14" hidden="1" x14ac:dyDescent="0.25">
      <c r="B375" s="95">
        <v>44241</v>
      </c>
      <c r="C375" s="37" t="str">
        <f t="shared" si="35"/>
        <v>2021</v>
      </c>
      <c r="D375" s="37" t="str">
        <f t="shared" si="36"/>
        <v>February</v>
      </c>
      <c r="E375" s="77" t="str">
        <f t="shared" si="37"/>
        <v>Sunday</v>
      </c>
      <c r="F375" s="78" t="str">
        <f t="shared" si="38"/>
        <v>Yes</v>
      </c>
      <c r="G375" s="79">
        <f>IFERROR(VLOOKUP($B375,Table5[#All],4,FALSE),"0")</f>
        <v>59</v>
      </c>
      <c r="H375" s="79">
        <f>IFERROR(VLOOKUP($B375,Table7[#All],3,FALSE),"0")</f>
        <v>10</v>
      </c>
      <c r="I375" s="66" t="b">
        <f>COUNTIF('Events impacting SvD volume'!$A$2:$A$21,$B375)&gt;0</f>
        <v>0</v>
      </c>
      <c r="J375" s="80"/>
      <c r="K375" s="74">
        <f t="shared" si="39"/>
        <v>59</v>
      </c>
      <c r="M375" s="99"/>
      <c r="N375" s="99"/>
    </row>
    <row r="376" spans="2:14" hidden="1" x14ac:dyDescent="0.25">
      <c r="B376" s="95">
        <v>44242</v>
      </c>
      <c r="C376" s="37" t="str">
        <f t="shared" si="35"/>
        <v>2021</v>
      </c>
      <c r="D376" s="37" t="str">
        <f t="shared" si="36"/>
        <v>February</v>
      </c>
      <c r="E376" s="77" t="str">
        <f t="shared" si="37"/>
        <v>Monday</v>
      </c>
      <c r="F376" s="78" t="str">
        <f t="shared" si="38"/>
        <v>No</v>
      </c>
      <c r="G376" s="79">
        <f>IFERROR(VLOOKUP($B376,Table5[#All],4,FALSE),"0")</f>
        <v>53</v>
      </c>
      <c r="H376" s="79">
        <f>IFERROR(VLOOKUP($B376,Table7[#All],3,FALSE),"0")</f>
        <v>8</v>
      </c>
      <c r="I376" s="66" t="b">
        <f>COUNTIF('Events impacting SvD volume'!$A$2:$A$21,$B376)&gt;0</f>
        <v>0</v>
      </c>
      <c r="J376" s="80"/>
      <c r="K376" s="74">
        <f t="shared" si="39"/>
        <v>53</v>
      </c>
      <c r="M376" s="99"/>
      <c r="N376" s="99"/>
    </row>
    <row r="377" spans="2:14" hidden="1" x14ac:dyDescent="0.25">
      <c r="B377" s="95">
        <v>44243</v>
      </c>
      <c r="C377" s="37" t="str">
        <f t="shared" si="35"/>
        <v>2021</v>
      </c>
      <c r="D377" s="37" t="str">
        <f t="shared" si="36"/>
        <v>February</v>
      </c>
      <c r="E377" s="77" t="str">
        <f t="shared" si="37"/>
        <v>Tuesday</v>
      </c>
      <c r="F377" s="78" t="str">
        <f t="shared" si="38"/>
        <v>No</v>
      </c>
      <c r="G377" s="79">
        <f>IFERROR(VLOOKUP($B377,Table5[#All],4,FALSE),"0")</f>
        <v>18</v>
      </c>
      <c r="H377" s="79">
        <f>IFERROR(VLOOKUP($B377,Table7[#All],3,FALSE),"0")</f>
        <v>7</v>
      </c>
      <c r="I377" s="66" t="b">
        <f>COUNTIF('Events impacting SvD volume'!$A$2:$A$21,$B377)&gt;0</f>
        <v>0</v>
      </c>
      <c r="J377" s="80"/>
      <c r="K377" s="74">
        <f t="shared" si="39"/>
        <v>18</v>
      </c>
      <c r="M377" s="99"/>
      <c r="N377" s="99"/>
    </row>
    <row r="378" spans="2:14" hidden="1" x14ac:dyDescent="0.25">
      <c r="B378" s="95">
        <v>44244</v>
      </c>
      <c r="C378" s="37" t="str">
        <f t="shared" ref="C378:C398" si="40">TEXT(B378,"YYYY")</f>
        <v>2021</v>
      </c>
      <c r="D378" s="37" t="str">
        <f t="shared" ref="D378:D398" si="41">TEXT(B378,"MMMM")</f>
        <v>February</v>
      </c>
      <c r="E378" s="77" t="str">
        <f t="shared" ref="E378:E398" si="42">TEXT(B378,"DDDD")</f>
        <v>Wednesday</v>
      </c>
      <c r="F378" s="78" t="str">
        <f t="shared" ref="F378:F398" si="43">IFERROR(IF(OR(
E378="Saturday",
E378="Sunday"),"Yes","No"),"")</f>
        <v>No</v>
      </c>
      <c r="G378" s="79">
        <f>IFERROR(VLOOKUP($B378,Table5[#All],4,FALSE),"0")</f>
        <v>51</v>
      </c>
      <c r="H378" s="79">
        <f>IFERROR(VLOOKUP($B378,Table7[#All],3,FALSE),"0")</f>
        <v>10</v>
      </c>
      <c r="I378" s="66" t="b">
        <f>COUNTIF('Events impacting SvD volume'!$A$2:$A$21,$B378)&gt;0</f>
        <v>0</v>
      </c>
      <c r="J378" s="80"/>
      <c r="K378" s="74">
        <f t="shared" si="39"/>
        <v>51</v>
      </c>
      <c r="M378" s="99"/>
      <c r="N378" s="99"/>
    </row>
    <row r="379" spans="2:14" hidden="1" x14ac:dyDescent="0.25">
      <c r="B379" s="95">
        <v>44245</v>
      </c>
      <c r="C379" s="37" t="str">
        <f t="shared" si="40"/>
        <v>2021</v>
      </c>
      <c r="D379" s="37" t="str">
        <f t="shared" si="41"/>
        <v>February</v>
      </c>
      <c r="E379" s="77" t="str">
        <f t="shared" si="42"/>
        <v>Thursday</v>
      </c>
      <c r="F379" s="78" t="str">
        <f t="shared" si="43"/>
        <v>No</v>
      </c>
      <c r="G379" s="79">
        <f>IFERROR(VLOOKUP($B379,Table5[#All],4,FALSE),"0")</f>
        <v>29</v>
      </c>
      <c r="H379" s="79">
        <f>IFERROR(VLOOKUP($B379,Table7[#All],3,FALSE),"0")</f>
        <v>10</v>
      </c>
      <c r="I379" s="66" t="b">
        <f>COUNTIF('Events impacting SvD volume'!$A$2:$A$21,$B379)&gt;0</f>
        <v>0</v>
      </c>
      <c r="J379" s="80"/>
      <c r="K379" s="74">
        <f t="shared" si="39"/>
        <v>29</v>
      </c>
      <c r="M379" s="99"/>
      <c r="N379" s="99"/>
    </row>
    <row r="380" spans="2:14" hidden="1" x14ac:dyDescent="0.25">
      <c r="B380" s="95">
        <v>44246</v>
      </c>
      <c r="C380" s="37" t="str">
        <f t="shared" si="40"/>
        <v>2021</v>
      </c>
      <c r="D380" s="37" t="str">
        <f t="shared" si="41"/>
        <v>February</v>
      </c>
      <c r="E380" s="77" t="str">
        <f t="shared" si="42"/>
        <v>Friday</v>
      </c>
      <c r="F380" s="78" t="str">
        <f t="shared" si="43"/>
        <v>No</v>
      </c>
      <c r="G380" s="79">
        <f>IFERROR(VLOOKUP($B380,Table5[#All],4,FALSE),"0")</f>
        <v>42</v>
      </c>
      <c r="H380" s="79">
        <f>IFERROR(VLOOKUP($B380,Table7[#All],3,FALSE),"0")</f>
        <v>15</v>
      </c>
      <c r="I380" s="66" t="b">
        <f>COUNTIF('Events impacting SvD volume'!$A$2:$A$21,$B380)&gt;0</f>
        <v>0</v>
      </c>
      <c r="J380" s="80"/>
      <c r="K380" s="74">
        <f t="shared" si="39"/>
        <v>42</v>
      </c>
      <c r="M380" s="99"/>
      <c r="N380" s="99"/>
    </row>
    <row r="381" spans="2:14" hidden="1" x14ac:dyDescent="0.25">
      <c r="B381" s="95">
        <v>44247</v>
      </c>
      <c r="C381" s="37" t="str">
        <f t="shared" si="40"/>
        <v>2021</v>
      </c>
      <c r="D381" s="37" t="str">
        <f t="shared" si="41"/>
        <v>February</v>
      </c>
      <c r="E381" s="77" t="str">
        <f t="shared" si="42"/>
        <v>Saturday</v>
      </c>
      <c r="F381" s="78" t="str">
        <f t="shared" si="43"/>
        <v>Yes</v>
      </c>
      <c r="G381" s="79">
        <f>IFERROR(VLOOKUP($B381,Table5[#All],4,FALSE),"0")</f>
        <v>24</v>
      </c>
      <c r="H381" s="79">
        <f>IFERROR(VLOOKUP($B381,Table7[#All],3,FALSE),"0")</f>
        <v>6</v>
      </c>
      <c r="I381" s="66" t="b">
        <f>COUNTIF('Events impacting SvD volume'!$A$2:$A$21,$B381)&gt;0</f>
        <v>0</v>
      </c>
      <c r="J381" s="80"/>
      <c r="K381" s="74">
        <f t="shared" si="39"/>
        <v>24</v>
      </c>
      <c r="M381" s="99"/>
      <c r="N381" s="99"/>
    </row>
    <row r="382" spans="2:14" hidden="1" x14ac:dyDescent="0.25">
      <c r="B382" s="95">
        <v>44248</v>
      </c>
      <c r="C382" s="37" t="str">
        <f t="shared" si="40"/>
        <v>2021</v>
      </c>
      <c r="D382" s="37" t="str">
        <f t="shared" si="41"/>
        <v>February</v>
      </c>
      <c r="E382" s="77" t="str">
        <f t="shared" si="42"/>
        <v>Sunday</v>
      </c>
      <c r="F382" s="78" t="str">
        <f t="shared" si="43"/>
        <v>Yes</v>
      </c>
      <c r="G382" s="79">
        <f>IFERROR(VLOOKUP($B382,Table5[#All],4,FALSE),"0")</f>
        <v>70</v>
      </c>
      <c r="H382" s="79">
        <f>IFERROR(VLOOKUP($B382,Table7[#All],3,FALSE),"0")</f>
        <v>10</v>
      </c>
      <c r="I382" s="66" t="b">
        <f>COUNTIF('Events impacting SvD volume'!$A$2:$A$21,$B382)&gt;0</f>
        <v>0</v>
      </c>
      <c r="J382" s="80"/>
      <c r="K382" s="74">
        <f t="shared" si="39"/>
        <v>70</v>
      </c>
      <c r="M382" s="99"/>
      <c r="N382" s="99"/>
    </row>
    <row r="383" spans="2:14" hidden="1" x14ac:dyDescent="0.25">
      <c r="B383" s="95">
        <v>44249</v>
      </c>
      <c r="C383" s="37" t="str">
        <f t="shared" si="40"/>
        <v>2021</v>
      </c>
      <c r="D383" s="37" t="str">
        <f t="shared" si="41"/>
        <v>February</v>
      </c>
      <c r="E383" s="77" t="str">
        <f t="shared" si="42"/>
        <v>Monday</v>
      </c>
      <c r="F383" s="78" t="str">
        <f t="shared" si="43"/>
        <v>No</v>
      </c>
      <c r="G383" s="79">
        <f>IFERROR(VLOOKUP($B383,Table5[#All],4,FALSE),"0")</f>
        <v>2</v>
      </c>
      <c r="H383" s="79">
        <f>IFERROR(VLOOKUP($B383,Table7[#All],3,FALSE),"0")</f>
        <v>10</v>
      </c>
      <c r="I383" s="66" t="b">
        <f>COUNTIF('Events impacting SvD volume'!$A$2:$A$21,$B383)&gt;0</f>
        <v>0</v>
      </c>
      <c r="J383" s="80"/>
      <c r="K383" s="74">
        <f t="shared" si="39"/>
        <v>2</v>
      </c>
      <c r="M383" s="99"/>
      <c r="N383" s="99"/>
    </row>
    <row r="384" spans="2:14" hidden="1" x14ac:dyDescent="0.25">
      <c r="B384" s="95">
        <v>44250</v>
      </c>
      <c r="C384" s="37" t="str">
        <f t="shared" si="40"/>
        <v>2021</v>
      </c>
      <c r="D384" s="37" t="str">
        <f t="shared" si="41"/>
        <v>February</v>
      </c>
      <c r="E384" s="77" t="str">
        <f t="shared" si="42"/>
        <v>Tuesday</v>
      </c>
      <c r="F384" s="78" t="str">
        <f t="shared" si="43"/>
        <v>No</v>
      </c>
      <c r="G384" s="79">
        <f>IFERROR(VLOOKUP($B384,Table5[#All],4,FALSE),"0")</f>
        <v>26</v>
      </c>
      <c r="H384" s="79">
        <f>IFERROR(VLOOKUP($B384,Table7[#All],3,FALSE),"0")</f>
        <v>15</v>
      </c>
      <c r="I384" s="66" t="b">
        <f>COUNTIF('Events impacting SvD volume'!$A$2:$A$21,$B384)&gt;0</f>
        <v>0</v>
      </c>
      <c r="J384" s="80"/>
      <c r="K384" s="74">
        <f t="shared" si="39"/>
        <v>26</v>
      </c>
      <c r="M384" s="99"/>
      <c r="N384" s="99"/>
    </row>
    <row r="385" spans="2:14" hidden="1" x14ac:dyDescent="0.25">
      <c r="B385" s="95">
        <v>44251</v>
      </c>
      <c r="C385" s="37" t="str">
        <f t="shared" si="40"/>
        <v>2021</v>
      </c>
      <c r="D385" s="37" t="str">
        <f t="shared" si="41"/>
        <v>February</v>
      </c>
      <c r="E385" s="77" t="str">
        <f t="shared" si="42"/>
        <v>Wednesday</v>
      </c>
      <c r="F385" s="78" t="str">
        <f t="shared" si="43"/>
        <v>No</v>
      </c>
      <c r="G385" s="79">
        <f>IFERROR(VLOOKUP($B385,Table5[#All],4,FALSE),"0")</f>
        <v>44</v>
      </c>
      <c r="H385" s="79">
        <f>IFERROR(VLOOKUP($B385,Table7[#All],3,FALSE),"0")</f>
        <v>10</v>
      </c>
      <c r="I385" s="66" t="b">
        <f>COUNTIF('Events impacting SvD volume'!$A$2:$A$21,$B385)&gt;0</f>
        <v>0</v>
      </c>
      <c r="J385" s="80"/>
      <c r="K385" s="74">
        <f t="shared" si="39"/>
        <v>44</v>
      </c>
      <c r="M385" s="99"/>
      <c r="N385" s="99"/>
    </row>
    <row r="386" spans="2:14" hidden="1" x14ac:dyDescent="0.25">
      <c r="B386" s="95">
        <v>44252</v>
      </c>
      <c r="C386" s="37" t="str">
        <f t="shared" si="40"/>
        <v>2021</v>
      </c>
      <c r="D386" s="37" t="str">
        <f t="shared" si="41"/>
        <v>February</v>
      </c>
      <c r="E386" s="77" t="str">
        <f t="shared" si="42"/>
        <v>Thursday</v>
      </c>
      <c r="F386" s="78" t="str">
        <f t="shared" si="43"/>
        <v>No</v>
      </c>
      <c r="G386" s="79">
        <f>IFERROR(VLOOKUP($B386,Table5[#All],4,FALSE),"0")</f>
        <v>72</v>
      </c>
      <c r="H386" s="79">
        <f>IFERROR(VLOOKUP($B386,Table7[#All],3,FALSE),"0")</f>
        <v>10</v>
      </c>
      <c r="I386" s="66" t="b">
        <f>COUNTIF('Events impacting SvD volume'!$A$2:$A$21,$B386)&gt;0</f>
        <v>0</v>
      </c>
      <c r="J386" s="80"/>
      <c r="K386" s="74">
        <f t="shared" si="39"/>
        <v>72</v>
      </c>
      <c r="M386" s="99"/>
      <c r="N386" s="99"/>
    </row>
    <row r="387" spans="2:14" hidden="1" x14ac:dyDescent="0.25">
      <c r="B387" s="95">
        <v>44253</v>
      </c>
      <c r="C387" s="37" t="str">
        <f t="shared" si="40"/>
        <v>2021</v>
      </c>
      <c r="D387" s="37" t="str">
        <f t="shared" si="41"/>
        <v>February</v>
      </c>
      <c r="E387" s="77" t="str">
        <f t="shared" si="42"/>
        <v>Friday</v>
      </c>
      <c r="F387" s="78" t="str">
        <f t="shared" si="43"/>
        <v>No</v>
      </c>
      <c r="G387" s="79">
        <f>IFERROR(VLOOKUP($B387,Table5[#All],4,FALSE),"0")</f>
        <v>28</v>
      </c>
      <c r="H387" s="79">
        <f>IFERROR(VLOOKUP($B387,Table7[#All],3,FALSE),"0")</f>
        <v>3</v>
      </c>
      <c r="I387" s="66" t="b">
        <f>COUNTIF('Events impacting SvD volume'!$A$2:$A$21,$B387)&gt;0</f>
        <v>0</v>
      </c>
      <c r="J387" s="80"/>
      <c r="K387" s="74">
        <f t="shared" si="39"/>
        <v>28</v>
      </c>
      <c r="M387" s="99"/>
      <c r="N387" s="99"/>
    </row>
    <row r="388" spans="2:14" hidden="1" x14ac:dyDescent="0.25">
      <c r="B388" s="95">
        <v>44254</v>
      </c>
      <c r="C388" s="37" t="str">
        <f t="shared" si="40"/>
        <v>2021</v>
      </c>
      <c r="D388" s="37" t="str">
        <f t="shared" si="41"/>
        <v>February</v>
      </c>
      <c r="E388" s="77" t="str">
        <f t="shared" si="42"/>
        <v>Saturday</v>
      </c>
      <c r="F388" s="78" t="str">
        <f t="shared" si="43"/>
        <v>Yes</v>
      </c>
      <c r="G388" s="79">
        <f>IFERROR(VLOOKUP($B388,Table5[#All],4,FALSE),"0")</f>
        <v>25</v>
      </c>
      <c r="H388" s="79">
        <f>IFERROR(VLOOKUP($B388,Table7[#All],3,FALSE),"0")</f>
        <v>10</v>
      </c>
      <c r="I388" s="66" t="b">
        <f>COUNTIF('Events impacting SvD volume'!$A$2:$A$21,$B388)&gt;0</f>
        <v>0</v>
      </c>
      <c r="J388" s="80"/>
      <c r="K388" s="74">
        <f t="shared" si="39"/>
        <v>25</v>
      </c>
      <c r="M388" s="99"/>
      <c r="N388" s="99"/>
    </row>
    <row r="389" spans="2:14" hidden="1" x14ac:dyDescent="0.25">
      <c r="B389" s="95">
        <v>44255</v>
      </c>
      <c r="C389" s="37" t="str">
        <f t="shared" si="40"/>
        <v>2021</v>
      </c>
      <c r="D389" s="37" t="str">
        <f t="shared" si="41"/>
        <v>February</v>
      </c>
      <c r="E389" s="77" t="str">
        <f t="shared" si="42"/>
        <v>Sunday</v>
      </c>
      <c r="F389" s="78" t="str">
        <f t="shared" si="43"/>
        <v>Yes</v>
      </c>
      <c r="G389" s="79">
        <f>IFERROR(VLOOKUP($B389,Table5[#All],4,FALSE),"0")</f>
        <v>75</v>
      </c>
      <c r="H389" s="79">
        <f>IFERROR(VLOOKUP($B389,Table7[#All],3,FALSE),"0")</f>
        <v>10</v>
      </c>
      <c r="I389" s="66" t="b">
        <f>COUNTIF('Events impacting SvD volume'!$A$2:$A$21,$B389)&gt;0</f>
        <v>0</v>
      </c>
      <c r="J389" s="80"/>
      <c r="K389" s="74">
        <f t="shared" si="39"/>
        <v>75</v>
      </c>
      <c r="M389" s="99"/>
      <c r="N389" s="99"/>
    </row>
    <row r="390" spans="2:14" hidden="1" x14ac:dyDescent="0.25">
      <c r="B390" s="95">
        <v>44256</v>
      </c>
      <c r="C390" s="37" t="str">
        <f t="shared" si="40"/>
        <v>2021</v>
      </c>
      <c r="D390" s="37" t="str">
        <f t="shared" si="41"/>
        <v>March</v>
      </c>
      <c r="E390" s="77" t="str">
        <f t="shared" si="42"/>
        <v>Monday</v>
      </c>
      <c r="F390" s="78" t="str">
        <f t="shared" si="43"/>
        <v>No</v>
      </c>
      <c r="G390" s="79">
        <f>IFERROR(VLOOKUP($B390,Table5[#All],4,FALSE),"0")</f>
        <v>4</v>
      </c>
      <c r="H390" s="79">
        <f>IFERROR(VLOOKUP($B390,Table7[#All],3,FALSE),"0")</f>
        <v>10</v>
      </c>
      <c r="I390" s="66" t="b">
        <f>COUNTIF('Events impacting SvD volume'!$A$2:$A$21,$B390)&gt;0</f>
        <v>0</v>
      </c>
      <c r="J390" s="80"/>
      <c r="K390" s="74">
        <f t="shared" si="39"/>
        <v>4</v>
      </c>
      <c r="M390" s="99"/>
      <c r="N390" s="99"/>
    </row>
    <row r="391" spans="2:14" hidden="1" x14ac:dyDescent="0.25">
      <c r="B391" s="95">
        <v>44257</v>
      </c>
      <c r="C391" s="37" t="str">
        <f t="shared" si="40"/>
        <v>2021</v>
      </c>
      <c r="D391" s="37" t="str">
        <f t="shared" si="41"/>
        <v>March</v>
      </c>
      <c r="E391" s="77" t="str">
        <f t="shared" si="42"/>
        <v>Tuesday</v>
      </c>
      <c r="F391" s="78" t="str">
        <f t="shared" si="43"/>
        <v>No</v>
      </c>
      <c r="G391" s="79">
        <f>IFERROR(VLOOKUP($B391,Table5[#All],4,FALSE),"0")</f>
        <v>28</v>
      </c>
      <c r="H391" s="79">
        <f>IFERROR(VLOOKUP($B391,Table7[#All],3,FALSE),"0")</f>
        <v>10</v>
      </c>
      <c r="I391" s="66" t="b">
        <f>COUNTIF('Events impacting SvD volume'!$A$2:$A$21,$B391)&gt;0</f>
        <v>0</v>
      </c>
      <c r="J391" s="80"/>
      <c r="K391" s="74">
        <f t="shared" si="39"/>
        <v>28</v>
      </c>
      <c r="M391" s="99"/>
      <c r="N391" s="99"/>
    </row>
    <row r="392" spans="2:14" hidden="1" x14ac:dyDescent="0.25">
      <c r="B392" s="95">
        <v>44258</v>
      </c>
      <c r="C392" s="37" t="str">
        <f t="shared" si="40"/>
        <v>2021</v>
      </c>
      <c r="D392" s="37" t="str">
        <f t="shared" si="41"/>
        <v>March</v>
      </c>
      <c r="E392" s="77" t="str">
        <f t="shared" si="42"/>
        <v>Wednesday</v>
      </c>
      <c r="F392" s="78" t="str">
        <f t="shared" si="43"/>
        <v>No</v>
      </c>
      <c r="G392" s="79">
        <f>IFERROR(VLOOKUP($B392,Table5[#All],4,FALSE),"0")</f>
        <v>66</v>
      </c>
      <c r="H392" s="79">
        <f>IFERROR(VLOOKUP($B392,Table7[#All],3,FALSE),"0")</f>
        <v>10</v>
      </c>
      <c r="I392" s="66" t="b">
        <f>COUNTIF('Events impacting SvD volume'!$A$2:$A$21,$B392)&gt;0</f>
        <v>0</v>
      </c>
      <c r="J392" s="80"/>
      <c r="K392" s="74">
        <f t="shared" si="39"/>
        <v>66</v>
      </c>
      <c r="M392" s="99"/>
      <c r="N392" s="99"/>
    </row>
    <row r="393" spans="2:14" hidden="1" x14ac:dyDescent="0.25">
      <c r="B393" s="95">
        <v>44259</v>
      </c>
      <c r="C393" s="37" t="str">
        <f t="shared" si="40"/>
        <v>2021</v>
      </c>
      <c r="D393" s="37" t="str">
        <f t="shared" si="41"/>
        <v>March</v>
      </c>
      <c r="E393" s="77" t="str">
        <f t="shared" si="42"/>
        <v>Thursday</v>
      </c>
      <c r="F393" s="78" t="str">
        <f t="shared" si="43"/>
        <v>No</v>
      </c>
      <c r="G393" s="79">
        <f>IFERROR(VLOOKUP($B393,Table5[#All],4,FALSE),"0")</f>
        <v>62</v>
      </c>
      <c r="H393" s="79">
        <f>IFERROR(VLOOKUP($B393,Table7[#All],3,FALSE),"0")</f>
        <v>10</v>
      </c>
      <c r="I393" s="66" t="b">
        <f>COUNTIF('Events impacting SvD volume'!$A$2:$A$21,$B393)&gt;0</f>
        <v>0</v>
      </c>
      <c r="J393" s="80"/>
      <c r="K393" s="74">
        <f t="shared" si="39"/>
        <v>62</v>
      </c>
      <c r="M393" s="99"/>
      <c r="N393" s="99"/>
    </row>
    <row r="394" spans="2:14" hidden="1" x14ac:dyDescent="0.25">
      <c r="B394" s="95">
        <v>44260</v>
      </c>
      <c r="C394" s="37" t="str">
        <f t="shared" si="40"/>
        <v>2021</v>
      </c>
      <c r="D394" s="37" t="str">
        <f t="shared" si="41"/>
        <v>March</v>
      </c>
      <c r="E394" s="77" t="str">
        <f t="shared" si="42"/>
        <v>Friday</v>
      </c>
      <c r="F394" s="78" t="str">
        <f t="shared" si="43"/>
        <v>No</v>
      </c>
      <c r="G394" s="79">
        <f>IFERROR(VLOOKUP($B394,Table5[#All],4,FALSE),"0")</f>
        <v>41</v>
      </c>
      <c r="H394" s="79">
        <f>IFERROR(VLOOKUP($B394,Table7[#All],3,FALSE),"0")</f>
        <v>10</v>
      </c>
      <c r="I394" s="66" t="b">
        <f>COUNTIF('Events impacting SvD volume'!$A$2:$A$21,$B394)&gt;0</f>
        <v>0</v>
      </c>
      <c r="J394" s="80"/>
      <c r="K394" s="74">
        <f t="shared" si="39"/>
        <v>41</v>
      </c>
      <c r="M394" s="99"/>
      <c r="N394" s="99"/>
    </row>
    <row r="395" spans="2:14" hidden="1" x14ac:dyDescent="0.25">
      <c r="B395" s="95">
        <v>44261</v>
      </c>
      <c r="C395" s="37" t="str">
        <f t="shared" si="40"/>
        <v>2021</v>
      </c>
      <c r="D395" s="37" t="str">
        <f t="shared" si="41"/>
        <v>March</v>
      </c>
      <c r="E395" s="77" t="str">
        <f t="shared" si="42"/>
        <v>Saturday</v>
      </c>
      <c r="F395" s="78" t="str">
        <f t="shared" si="43"/>
        <v>Yes</v>
      </c>
      <c r="G395" s="79">
        <f>IFERROR(VLOOKUP($B395,Table5[#All],4,FALSE),"0")</f>
        <v>15</v>
      </c>
      <c r="H395" s="79">
        <f>IFERROR(VLOOKUP($B395,Table7[#All],3,FALSE),"0")</f>
        <v>10</v>
      </c>
      <c r="I395" s="66" t="b">
        <f>COUNTIF('Events impacting SvD volume'!$A$2:$A$21,$B395)&gt;0</f>
        <v>1</v>
      </c>
      <c r="J395" s="80"/>
      <c r="K395" s="74">
        <f t="shared" si="39"/>
        <v>15</v>
      </c>
      <c r="M395" s="99"/>
      <c r="N395" s="99"/>
    </row>
    <row r="396" spans="2:14" hidden="1" x14ac:dyDescent="0.25">
      <c r="B396" s="95">
        <v>44262</v>
      </c>
      <c r="C396" s="37" t="str">
        <f t="shared" si="40"/>
        <v>2021</v>
      </c>
      <c r="D396" s="37" t="str">
        <f t="shared" si="41"/>
        <v>March</v>
      </c>
      <c r="E396" s="77" t="str">
        <f t="shared" si="42"/>
        <v>Sunday</v>
      </c>
      <c r="F396" s="78" t="str">
        <f t="shared" si="43"/>
        <v>Yes</v>
      </c>
      <c r="G396" s="79">
        <f>IFERROR(VLOOKUP($B396,Table5[#All],4,FALSE),"0")</f>
        <v>31</v>
      </c>
      <c r="H396" s="79">
        <f>IFERROR(VLOOKUP($B396,Table7[#All],3,FALSE),"0")</f>
        <v>10</v>
      </c>
      <c r="I396" s="66" t="b">
        <f>COUNTIF('Events impacting SvD volume'!$A$2:$A$21,$B396)&gt;0</f>
        <v>0</v>
      </c>
      <c r="J396" s="80"/>
      <c r="K396" s="74">
        <f t="shared" si="39"/>
        <v>31</v>
      </c>
      <c r="M396" s="99"/>
      <c r="N396" s="99"/>
    </row>
    <row r="397" spans="2:14" hidden="1" x14ac:dyDescent="0.25">
      <c r="B397" s="95">
        <v>44263</v>
      </c>
      <c r="C397" s="37" t="str">
        <f t="shared" si="40"/>
        <v>2021</v>
      </c>
      <c r="D397" s="37" t="str">
        <f t="shared" si="41"/>
        <v>March</v>
      </c>
      <c r="E397" s="77" t="str">
        <f t="shared" si="42"/>
        <v>Monday</v>
      </c>
      <c r="F397" s="78" t="str">
        <f t="shared" si="43"/>
        <v>No</v>
      </c>
      <c r="G397" s="79">
        <f>IFERROR(VLOOKUP($B397,Table5[#All],4,FALSE),"0")</f>
        <v>15</v>
      </c>
      <c r="H397" s="79">
        <f>IFERROR(VLOOKUP($B397,Table7[#All],3,FALSE),"0")</f>
        <v>10</v>
      </c>
      <c r="I397" s="66" t="b">
        <f>COUNTIF('Events impacting SvD volume'!$A$2:$A$21,$B397)&gt;0</f>
        <v>0</v>
      </c>
      <c r="J397" s="80"/>
      <c r="K397" s="74">
        <f t="shared" si="39"/>
        <v>15</v>
      </c>
      <c r="M397" s="99"/>
      <c r="N397" s="99"/>
    </row>
    <row r="398" spans="2:14" hidden="1" x14ac:dyDescent="0.25">
      <c r="B398" s="95">
        <v>44264</v>
      </c>
      <c r="C398" s="37" t="str">
        <f t="shared" si="40"/>
        <v>2021</v>
      </c>
      <c r="D398" s="37" t="str">
        <f t="shared" si="41"/>
        <v>March</v>
      </c>
      <c r="E398" s="77" t="str">
        <f t="shared" si="42"/>
        <v>Tuesday</v>
      </c>
      <c r="F398" s="78" t="str">
        <f t="shared" si="43"/>
        <v>No</v>
      </c>
      <c r="G398" s="79">
        <f>IFERROR(VLOOKUP($B398,Table5[#All],4,FALSE),"0")</f>
        <v>72</v>
      </c>
      <c r="H398" s="79">
        <f>IFERROR(VLOOKUP($B398,Table7[#All],3,FALSE),"0")</f>
        <v>10</v>
      </c>
      <c r="I398" s="66" t="b">
        <f>COUNTIF('Events impacting SvD volume'!$A$2:$A$21,$B398)&gt;0</f>
        <v>0</v>
      </c>
      <c r="J398" s="80"/>
      <c r="K398" s="74">
        <f t="shared" si="39"/>
        <v>72</v>
      </c>
      <c r="M398" s="99"/>
      <c r="N398" s="99"/>
    </row>
    <row r="399" spans="2:14" x14ac:dyDescent="0.25">
      <c r="B399" s="3">
        <f>SUBTOTAL(102,Table136[Date])</f>
        <v>31</v>
      </c>
      <c r="G399" s="65">
        <f>SUBTOTAL(109,Table136[Total SvD calls])</f>
        <v>1191</v>
      </c>
      <c r="I399" s="1"/>
      <c r="J399" s="76"/>
      <c r="K399" s="72"/>
    </row>
  </sheetData>
  <dataConsolidate/>
  <mergeCells count="5">
    <mergeCell ref="B11:K11"/>
    <mergeCell ref="M22:N22"/>
    <mergeCell ref="M23:N23"/>
    <mergeCell ref="M24:N24"/>
    <mergeCell ref="M13:O13"/>
  </mergeCells>
  <phoneticPr fontId="22" type="noConversion"/>
  <conditionalFormatting sqref="B47:B398">
    <cfRule type="duplicateValues" dxfId="11" priority="1"/>
  </conditionalFormatting>
  <pageMargins left="0.7" right="0.7" top="0.75" bottom="0.75" header="0.3" footer="0.3"/>
  <pageSetup orientation="portrait" r:id="rId1"/>
  <ignoredErrors>
    <ignoredError sqref="H47"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1BE38-7002-4D20-B641-B00CB85C8F2F}">
  <sheetPr codeName="Sheet7">
    <pageSetUpPr autoPageBreaks="0"/>
  </sheetPr>
  <dimension ref="A1:D23"/>
  <sheetViews>
    <sheetView showGridLines="0" workbookViewId="0">
      <pane ySplit="1" topLeftCell="A16" activePane="bottomLeft" state="frozen"/>
      <selection pane="bottomLeft" activeCell="A23" sqref="A23"/>
    </sheetView>
  </sheetViews>
  <sheetFormatPr defaultColWidth="9.140625" defaultRowHeight="15" x14ac:dyDescent="0.25"/>
  <cols>
    <col min="1" max="1" width="21.42578125" style="37" bestFit="1" customWidth="1"/>
    <col min="2" max="2" width="47.42578125" style="92" customWidth="1"/>
    <col min="3" max="4" width="47.42578125" style="91" customWidth="1"/>
    <col min="5" max="16384" width="9.140625" style="2"/>
  </cols>
  <sheetData>
    <row r="1" spans="1:4" x14ac:dyDescent="0.25">
      <c r="A1" s="37" t="s">
        <v>149</v>
      </c>
      <c r="B1" s="91" t="s">
        <v>0</v>
      </c>
      <c r="C1" s="91" t="s">
        <v>2</v>
      </c>
      <c r="D1" s="92" t="s">
        <v>6811</v>
      </c>
    </row>
    <row r="2" spans="1:4" ht="75" x14ac:dyDescent="0.25">
      <c r="A2" s="37">
        <v>43905</v>
      </c>
      <c r="B2" s="91" t="s">
        <v>6812</v>
      </c>
      <c r="C2" s="93" t="s">
        <v>6832</v>
      </c>
      <c r="D2" s="94" t="str">
        <f>CONCATENATE(TEXT(A2,"MM"),"/",TEXT(A2,"DD"),"/",TEXT(A2,"YY"),CHAR(10),CHAR(10),B2)</f>
        <v>03/15/20
risus dapibus augue vel accumsan tellus nisi eu orci mauris lacinia sapien quis libero nullam sit amet turpis elementum</v>
      </c>
    </row>
    <row r="3" spans="1:4" ht="60" x14ac:dyDescent="0.25">
      <c r="A3" s="37">
        <v>43909</v>
      </c>
      <c r="B3" s="91" t="s">
        <v>6813</v>
      </c>
      <c r="C3" s="93" t="s">
        <v>6833</v>
      </c>
      <c r="D3" s="94" t="str">
        <f>CONCATENATE(TEXT(A3,"MM"),"/",TEXT(A3,"DD"),"/",TEXT(A3,"YY"),CHAR(10),CHAR(10),B3)</f>
        <v>03/19/20
lacus morbi quis tortor id nulla ultrices aliquet maecenas leo odio condimentum id luctus nec</v>
      </c>
    </row>
    <row r="4" spans="1:4" ht="60" x14ac:dyDescent="0.25">
      <c r="A4" s="37">
        <v>43919</v>
      </c>
      <c r="B4" s="91" t="s">
        <v>6831</v>
      </c>
      <c r="C4" s="93" t="s">
        <v>6851</v>
      </c>
      <c r="D4" s="94" t="str">
        <f>CONCATENATE(TEXT(A4,"MM"),"/",TEXT(A4,"DD"),"/",TEXT(A4,"YY"),CHAR(10),CHAR(10),B4)</f>
        <v>03/29/20
mi in porttitor pede justo eu massa donec dapibus duis at velit eu</v>
      </c>
    </row>
    <row r="5" spans="1:4" ht="60" x14ac:dyDescent="0.25">
      <c r="A5" s="37">
        <v>43927</v>
      </c>
      <c r="B5" s="91" t="s">
        <v>6814</v>
      </c>
      <c r="C5" s="93" t="s">
        <v>6834</v>
      </c>
      <c r="D5" s="94" t="str">
        <f>CONCATENATE(TEXT(A5,"MM"),"/",TEXT(A5,"DD"),"/",TEXT(A5,"YY"),CHAR(10),CHAR(10),B5)</f>
        <v>04/06/20
vestibulum ac est lacinia nisi venenatis tristique fusce congue diam id ornare imperdiet sapien</v>
      </c>
    </row>
    <row r="6" spans="1:4" ht="60" x14ac:dyDescent="0.25">
      <c r="A6" s="37">
        <v>43966</v>
      </c>
      <c r="B6" s="91" t="s">
        <v>6815</v>
      </c>
      <c r="C6" s="93" t="s">
        <v>6835</v>
      </c>
      <c r="D6" s="94" t="str">
        <f>CONCATENATE(TEXT(A6,"MM"),"/",TEXT(A6,"DD"),"/",TEXT(A6,"YY"),CHAR(10),CHAR(10),B6)</f>
        <v>05/15/20
eget orci vehicula condimentum curabitur in libero ut massa volutpat convallis morbi odio odio</v>
      </c>
    </row>
    <row r="7" spans="1:4" ht="75" x14ac:dyDescent="0.25">
      <c r="A7" s="37">
        <v>43967</v>
      </c>
      <c r="B7" s="91" t="s">
        <v>6816</v>
      </c>
      <c r="C7" s="93" t="s">
        <v>6836</v>
      </c>
      <c r="D7" s="94" t="str">
        <f>CONCATENATE(TEXT(A7,"MM"),"/",TEXT(A7,"DD"),"/",TEXT(A7,"YY"),CHAR(10),CHAR(10),B7)</f>
        <v>05/16/20
sollicitudin mi sit amet lobortis sapien sapien non mi integer ac neque duis bibendum morbi non quam nec</v>
      </c>
    </row>
    <row r="8" spans="1:4" ht="75" x14ac:dyDescent="0.25">
      <c r="A8" s="37">
        <v>43985</v>
      </c>
      <c r="B8" s="91" t="s">
        <v>6817</v>
      </c>
      <c r="C8" s="93" t="s">
        <v>6837</v>
      </c>
      <c r="D8" s="94" t="str">
        <f>CONCATENATE(TEXT(A8,"MM"),"/",TEXT(A8,"DD"),"/",TEXT(A8,"YY"),CHAR(10),CHAR(10),B8)</f>
        <v>06/03/20
sem fusce consequat nulla nisl nunc nisl duis bibendum felis sed interdum venenatis turpis enim blandit mi in porttitor</v>
      </c>
    </row>
    <row r="9" spans="1:4" ht="75" x14ac:dyDescent="0.25">
      <c r="A9" s="37">
        <v>44016</v>
      </c>
      <c r="B9" s="91" t="s">
        <v>6818</v>
      </c>
      <c r="C9" s="93" t="s">
        <v>6838</v>
      </c>
      <c r="D9" s="94" t="str">
        <f>CONCATENATE(TEXT(A9,"MM"),"/",TEXT(A9,"DD"),"/",TEXT(A9,"YY"),CHAR(10),CHAR(10),B9)</f>
        <v>07/04/20
diam neque vestibulum eget vulputate ut ultrices vel augue vestibulum ante ipsum primis in faucibus orci luctus</v>
      </c>
    </row>
    <row r="10" spans="1:4" ht="60" x14ac:dyDescent="0.25">
      <c r="A10" s="37">
        <v>44027</v>
      </c>
      <c r="B10" s="91" t="s">
        <v>6819</v>
      </c>
      <c r="C10" s="93" t="s">
        <v>6839</v>
      </c>
      <c r="D10" s="94" t="str">
        <f>CONCATENATE(TEXT(A10,"MM"),"/",TEXT(A10,"DD"),"/",TEXT(A10,"YY"),CHAR(10),CHAR(10),B10)</f>
        <v>07/15/20
et ultrices posuere cubilia curae nulla dapibus dolor vel est donec odio</v>
      </c>
    </row>
    <row r="11" spans="1:4" ht="60" x14ac:dyDescent="0.25">
      <c r="A11" s="37">
        <v>44072</v>
      </c>
      <c r="B11" s="91" t="s">
        <v>6820</v>
      </c>
      <c r="C11" s="93" t="s">
        <v>6840</v>
      </c>
      <c r="D11" s="94" t="str">
        <f>CONCATENATE(TEXT(A11,"MM"),"/",TEXT(A11,"DD"),"/",TEXT(A11,"YY"),CHAR(10),CHAR(10),B11)</f>
        <v>08/29/20
porta volutpat quam pede lobortis ligula sit amet eleifend pede libero quis orci nullam</v>
      </c>
    </row>
    <row r="12" spans="1:4" ht="75" x14ac:dyDescent="0.25">
      <c r="A12" s="37">
        <v>44086</v>
      </c>
      <c r="B12" s="91" t="s">
        <v>6821</v>
      </c>
      <c r="C12" s="93" t="s">
        <v>6841</v>
      </c>
      <c r="D12" s="94" t="str">
        <f>CONCATENATE(TEXT(A12,"MM"),"/",TEXT(A12,"DD"),"/",TEXT(A12,"YY"),CHAR(10),CHAR(10),B12)</f>
        <v>09/12/20
nisl nunc nisl duis bibendum felis sed interdum venenatis turpis enim blandit mi in porttitor pede justo</v>
      </c>
    </row>
    <row r="13" spans="1:4" ht="60" x14ac:dyDescent="0.25">
      <c r="A13" s="37">
        <v>44105</v>
      </c>
      <c r="B13" s="91" t="s">
        <v>6822</v>
      </c>
      <c r="C13" s="93" t="s">
        <v>6842</v>
      </c>
      <c r="D13" s="94" t="str">
        <f>CONCATENATE(TEXT(A13,"MM"),"/",TEXT(A13,"DD"),"/",TEXT(A13,"YY"),CHAR(10),CHAR(10),B13)</f>
        <v>10/01/20
mauris ullamcorper purus sit amet nulla quisque arcu libero rutrum ac lobortis</v>
      </c>
    </row>
    <row r="14" spans="1:4" ht="75" x14ac:dyDescent="0.25">
      <c r="A14" s="37">
        <v>44107</v>
      </c>
      <c r="B14" s="91" t="s">
        <v>6823</v>
      </c>
      <c r="C14" s="93" t="s">
        <v>6843</v>
      </c>
      <c r="D14" s="94" t="str">
        <f>CONCATENATE(TEXT(A14,"MM"),"/",TEXT(A14,"DD"),"/",TEXT(A14,"YY"),CHAR(10),CHAR(10),B14)</f>
        <v>10/03/20
nisl nunc nisl duis bibendum felis sed interdum venenatis turpis enim blandit mi in porttitor pede justo eu massa donec</v>
      </c>
    </row>
    <row r="15" spans="1:4" ht="60" x14ac:dyDescent="0.25">
      <c r="A15" s="37">
        <v>44157</v>
      </c>
      <c r="B15" s="91" t="s">
        <v>6824</v>
      </c>
      <c r="C15" s="93" t="s">
        <v>6844</v>
      </c>
      <c r="D15" s="94" t="str">
        <f>CONCATENATE(TEXT(A15,"MM"),"/",TEXT(A15,"DD"),"/",TEXT(A15,"YY"),CHAR(10),CHAR(10),B15)</f>
        <v>11/22/20
tincidunt nulla mollis molestie lorem quisque ut erat curabitur gravida nisi</v>
      </c>
    </row>
    <row r="16" spans="1:4" ht="60" x14ac:dyDescent="0.25">
      <c r="A16" s="37">
        <v>44181</v>
      </c>
      <c r="B16" s="91" t="s">
        <v>6825</v>
      </c>
      <c r="C16" s="93" t="s">
        <v>6845</v>
      </c>
      <c r="D16" s="94" t="str">
        <f>CONCATENATE(TEXT(A16,"MM"),"/",TEXT(A16,"DD"),"/",TEXT(A16,"YY"),CHAR(10),CHAR(10),B16)</f>
        <v>12/16/20
metus aenean fermentum donec ut mauris eget massa tempor convallis</v>
      </c>
    </row>
    <row r="17" spans="1:4" ht="75" x14ac:dyDescent="0.25">
      <c r="A17" s="37">
        <v>44199</v>
      </c>
      <c r="B17" s="91" t="s">
        <v>6826</v>
      </c>
      <c r="C17" s="93" t="s">
        <v>6846</v>
      </c>
      <c r="D17" s="94" t="str">
        <f>CONCATENATE(TEXT(A17,"MM"),"/",TEXT(A17,"DD"),"/",TEXT(A17,"YY"),CHAR(10),CHAR(10),B17)</f>
        <v>01/03/21
praesent blandit nam nulla integer pede justo lacinia eget tincidunt eget tempus vel pede morbi porttitor lorem</v>
      </c>
    </row>
    <row r="18" spans="1:4" ht="75" x14ac:dyDescent="0.25">
      <c r="A18" s="37">
        <v>44200</v>
      </c>
      <c r="B18" s="91" t="s">
        <v>6827</v>
      </c>
      <c r="C18" s="93" t="s">
        <v>6847</v>
      </c>
      <c r="D18" s="94" t="str">
        <f>CONCATENATE(TEXT(A18,"MM"),"/",TEXT(A18,"DD"),"/",TEXT(A18,"YY"),CHAR(10),CHAR(10),B18)</f>
        <v>01/04/21
felis sed interdum venenatis turpis enim blandit mi in porttitor pede justo eu massa donec dapibus duis at</v>
      </c>
    </row>
    <row r="19" spans="1:4" ht="75" x14ac:dyDescent="0.25">
      <c r="A19" s="37">
        <v>44208</v>
      </c>
      <c r="B19" s="91" t="s">
        <v>6827</v>
      </c>
      <c r="C19" s="93" t="s">
        <v>6847</v>
      </c>
      <c r="D19" s="94" t="str">
        <f>CONCATENATE(TEXT(A19,"MM"),"/",TEXT(A19,"DD"),"/",TEXT(A19,"YY"),CHAR(10),CHAR(10),B19)</f>
        <v>01/12/21
felis sed interdum venenatis turpis enim blandit mi in porttitor pede justo eu massa donec dapibus duis at</v>
      </c>
    </row>
    <row r="20" spans="1:4" ht="75" x14ac:dyDescent="0.25">
      <c r="A20" s="37">
        <v>44231</v>
      </c>
      <c r="B20" s="91" t="s">
        <v>6828</v>
      </c>
      <c r="C20" s="93" t="s">
        <v>6848</v>
      </c>
      <c r="D20" s="94" t="str">
        <f>CONCATENATE(TEXT(A20,"MM"),"/",TEXT(A20,"DD"),"/",TEXT(A20,"YY"),CHAR(10),CHAR(10),B20)</f>
        <v>02/04/21
iaculis diam erat fermentum justo nec condimentum neque sapien placerat ante nulla justo aliquam quis turpis eget</v>
      </c>
    </row>
    <row r="21" spans="1:4" ht="75" x14ac:dyDescent="0.25">
      <c r="A21" s="37">
        <v>44261</v>
      </c>
      <c r="B21" s="91" t="s">
        <v>6829</v>
      </c>
      <c r="C21" s="93" t="s">
        <v>6849</v>
      </c>
      <c r="D21" s="94" t="str">
        <f>CONCATENATE(TEXT(A21,"MM"),"/",TEXT(A21,"DD"),"/",TEXT(A21,"YY"),CHAR(10),CHAR(10),B21)</f>
        <v>03/06/21
libero quis orci nullam molestie nibh in lectus pellentesque at nulla suspendisse potenti cras in purus eu magna vulputate</v>
      </c>
    </row>
    <row r="22" spans="1:4" ht="75" x14ac:dyDescent="0.25">
      <c r="A22" s="37">
        <v>44263</v>
      </c>
      <c r="B22" s="91" t="s">
        <v>6830</v>
      </c>
      <c r="C22" s="93" t="s">
        <v>6850</v>
      </c>
      <c r="D22" s="94" t="str">
        <f>CONCATENATE(TEXT(A22,"MM"),"/",TEXT(A22,"DD"),"/",TEXT(A22,"YY"),CHAR(10),CHAR(10),B22)</f>
        <v>03/08/21
ligula vehicula consequat morbi a ipsum integer a nibh in quis justo maecenas rhoncus aliquam lacus morbi quis tortor id</v>
      </c>
    </row>
    <row r="23" spans="1:4" ht="60" x14ac:dyDescent="0.25">
      <c r="A23" s="37">
        <v>44277</v>
      </c>
      <c r="B23" s="91" t="s">
        <v>6831</v>
      </c>
      <c r="C23" s="93" t="s">
        <v>6851</v>
      </c>
      <c r="D23" s="94" t="str">
        <f>CONCATENATE(TEXT(A23,"MM"),"/",TEXT(A23,"DD"),"/",TEXT(A23,"YY"),CHAR(10),CHAR(10),B23)</f>
        <v>03/22/21
mi in porttitor pede justo eu massa donec dapibus duis at velit eu</v>
      </c>
    </row>
  </sheetData>
  <phoneticPr fontId="22" type="noConversion"/>
  <conditionalFormatting sqref="A2:A23">
    <cfRule type="duplicateValues" dxfId="10" priority="370"/>
  </conditionalFormatting>
  <conditionalFormatting sqref="A1:A1048576">
    <cfRule type="duplicateValues" dxfId="9" priority="5"/>
  </conditionalFormatting>
  <conditionalFormatting sqref="A1">
    <cfRule type="duplicateValues" dxfId="8" priority="377"/>
  </conditionalFormatting>
  <conditionalFormatting sqref="A22">
    <cfRule type="duplicateValues" dxfId="7" priority="4"/>
  </conditionalFormatting>
  <conditionalFormatting sqref="A22">
    <cfRule type="duplicateValues" dxfId="6" priority="3"/>
  </conditionalFormatting>
  <conditionalFormatting sqref="A23">
    <cfRule type="duplicateValues" dxfId="3" priority="2"/>
  </conditionalFormatting>
  <conditionalFormatting sqref="A23">
    <cfRule type="duplicateValues" dxfId="2" priority="1"/>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180D7-15F9-4DA3-8089-3B5E0A3365CD}">
  <sheetPr codeName="Sheet8">
    <pageSetUpPr autoPageBreaks="0"/>
  </sheetPr>
  <dimension ref="A1:E353"/>
  <sheetViews>
    <sheetView showGridLines="0" workbookViewId="0">
      <pane xSplit="5" ySplit="1" topLeftCell="F320" activePane="bottomRight" state="frozen"/>
      <selection pane="topRight" activeCell="I1" sqref="I1"/>
      <selection pane="bottomLeft" activeCell="A3" sqref="A3"/>
      <selection pane="bottomRight" activeCell="A353" sqref="A353"/>
    </sheetView>
  </sheetViews>
  <sheetFormatPr defaultRowHeight="15" x14ac:dyDescent="0.25"/>
  <cols>
    <col min="1" max="1" width="17.140625" style="5" customWidth="1"/>
    <col min="2" max="2" width="17.140625" customWidth="1"/>
    <col min="3" max="5" width="36.28515625" customWidth="1"/>
  </cols>
  <sheetData>
    <row r="1" spans="1:5" ht="42" customHeight="1" x14ac:dyDescent="0.25">
      <c r="A1" s="5" t="s">
        <v>109</v>
      </c>
      <c r="B1" t="s">
        <v>145</v>
      </c>
      <c r="C1" t="s">
        <v>2573</v>
      </c>
      <c r="D1" t="s">
        <v>9596</v>
      </c>
      <c r="E1" t="s">
        <v>9597</v>
      </c>
    </row>
    <row r="2" spans="1:5" x14ac:dyDescent="0.25">
      <c r="A2" s="5">
        <v>43913</v>
      </c>
      <c r="B2" t="str">
        <f>TEXT(A2,"DDDD")</f>
        <v>Monday</v>
      </c>
      <c r="C2">
        <v>8</v>
      </c>
      <c r="D2">
        <f>SUM($C$2:$C2)</f>
        <v>8</v>
      </c>
      <c r="E2">
        <f>SUM(3440-$D2)</f>
        <v>3432</v>
      </c>
    </row>
    <row r="3" spans="1:5" x14ac:dyDescent="0.25">
      <c r="A3" s="5">
        <v>43914</v>
      </c>
      <c r="B3" t="str">
        <f t="shared" ref="B3:B66" si="0">TEXT(A3,"DDDD")</f>
        <v>Tuesday</v>
      </c>
      <c r="C3">
        <v>5</v>
      </c>
      <c r="D3">
        <f>SUM($C$2:$C3)</f>
        <v>13</v>
      </c>
      <c r="E3">
        <f t="shared" ref="E3:E66" si="1">SUM(3440-$D3)</f>
        <v>3427</v>
      </c>
    </row>
    <row r="4" spans="1:5" x14ac:dyDescent="0.25">
      <c r="A4" s="5">
        <v>43915</v>
      </c>
      <c r="B4" t="str">
        <f t="shared" si="0"/>
        <v>Wednesday</v>
      </c>
      <c r="C4">
        <v>10</v>
      </c>
      <c r="D4">
        <f>SUM($C$2:$C4)</f>
        <v>23</v>
      </c>
      <c r="E4">
        <f t="shared" si="1"/>
        <v>3417</v>
      </c>
    </row>
    <row r="5" spans="1:5" x14ac:dyDescent="0.25">
      <c r="A5" s="5">
        <v>43916</v>
      </c>
      <c r="B5" t="str">
        <f t="shared" si="0"/>
        <v>Thursday</v>
      </c>
      <c r="C5">
        <v>3</v>
      </c>
      <c r="D5">
        <f>SUM($C$2:$C5)</f>
        <v>26</v>
      </c>
      <c r="E5">
        <f t="shared" si="1"/>
        <v>3414</v>
      </c>
    </row>
    <row r="6" spans="1:5" x14ac:dyDescent="0.25">
      <c r="A6" s="5">
        <v>43917</v>
      </c>
      <c r="B6" t="str">
        <f t="shared" si="0"/>
        <v>Friday</v>
      </c>
      <c r="C6">
        <v>5</v>
      </c>
      <c r="D6">
        <f>SUM($C$2:$C6)</f>
        <v>31</v>
      </c>
      <c r="E6">
        <f t="shared" si="1"/>
        <v>3409</v>
      </c>
    </row>
    <row r="7" spans="1:5" x14ac:dyDescent="0.25">
      <c r="A7" s="5">
        <v>43918</v>
      </c>
      <c r="B7" t="str">
        <f t="shared" si="0"/>
        <v>Saturday</v>
      </c>
      <c r="C7">
        <v>10</v>
      </c>
      <c r="D7">
        <f>SUM($C$2:$C7)</f>
        <v>41</v>
      </c>
      <c r="E7">
        <f t="shared" si="1"/>
        <v>3399</v>
      </c>
    </row>
    <row r="8" spans="1:5" x14ac:dyDescent="0.25">
      <c r="A8" s="5">
        <v>43919</v>
      </c>
      <c r="B8" t="str">
        <f t="shared" si="0"/>
        <v>Sunday</v>
      </c>
      <c r="C8">
        <v>3</v>
      </c>
      <c r="D8">
        <f>SUM($C$2:$C8)</f>
        <v>44</v>
      </c>
      <c r="E8">
        <f t="shared" si="1"/>
        <v>3396</v>
      </c>
    </row>
    <row r="9" spans="1:5" x14ac:dyDescent="0.25">
      <c r="A9" s="5">
        <v>43920</v>
      </c>
      <c r="B9" t="str">
        <f t="shared" si="0"/>
        <v>Monday</v>
      </c>
      <c r="C9">
        <v>10</v>
      </c>
      <c r="D9">
        <f>SUM($C$2:$C9)</f>
        <v>54</v>
      </c>
      <c r="E9">
        <f t="shared" si="1"/>
        <v>3386</v>
      </c>
    </row>
    <row r="10" spans="1:5" x14ac:dyDescent="0.25">
      <c r="A10" s="5">
        <v>43921</v>
      </c>
      <c r="B10" t="str">
        <f t="shared" si="0"/>
        <v>Tuesday</v>
      </c>
      <c r="C10">
        <v>3</v>
      </c>
      <c r="D10">
        <f>SUM($C$2:$C10)</f>
        <v>57</v>
      </c>
      <c r="E10">
        <f t="shared" si="1"/>
        <v>3383</v>
      </c>
    </row>
    <row r="11" spans="1:5" x14ac:dyDescent="0.25">
      <c r="A11" s="5">
        <v>43922</v>
      </c>
      <c r="B11" t="str">
        <f t="shared" si="0"/>
        <v>Wednesday</v>
      </c>
      <c r="C11">
        <v>10</v>
      </c>
      <c r="D11">
        <f>SUM($C$2:$C11)</f>
        <v>67</v>
      </c>
      <c r="E11">
        <f t="shared" si="1"/>
        <v>3373</v>
      </c>
    </row>
    <row r="12" spans="1:5" x14ac:dyDescent="0.25">
      <c r="A12" s="5">
        <v>43923</v>
      </c>
      <c r="B12" t="str">
        <f t="shared" si="0"/>
        <v>Thursday</v>
      </c>
      <c r="C12">
        <v>6</v>
      </c>
      <c r="D12">
        <f>SUM($C$2:$C12)</f>
        <v>73</v>
      </c>
      <c r="E12">
        <f t="shared" si="1"/>
        <v>3367</v>
      </c>
    </row>
    <row r="13" spans="1:5" x14ac:dyDescent="0.25">
      <c r="A13" s="5">
        <v>43924</v>
      </c>
      <c r="B13" t="str">
        <f t="shared" si="0"/>
        <v>Friday</v>
      </c>
      <c r="C13">
        <v>10</v>
      </c>
      <c r="D13">
        <f>SUM($C$2:$C13)</f>
        <v>83</v>
      </c>
      <c r="E13">
        <f t="shared" si="1"/>
        <v>3357</v>
      </c>
    </row>
    <row r="14" spans="1:5" x14ac:dyDescent="0.25">
      <c r="A14" s="5">
        <v>43925</v>
      </c>
      <c r="B14" t="str">
        <f t="shared" si="0"/>
        <v>Saturday</v>
      </c>
      <c r="C14">
        <v>7</v>
      </c>
      <c r="D14">
        <f>SUM($C$2:$C14)</f>
        <v>90</v>
      </c>
      <c r="E14">
        <f t="shared" si="1"/>
        <v>3350</v>
      </c>
    </row>
    <row r="15" spans="1:5" x14ac:dyDescent="0.25">
      <c r="A15" s="5">
        <v>43926</v>
      </c>
      <c r="B15" t="str">
        <f t="shared" si="0"/>
        <v>Sunday</v>
      </c>
      <c r="C15">
        <v>10</v>
      </c>
      <c r="D15">
        <f>SUM($C$2:$C15)</f>
        <v>100</v>
      </c>
      <c r="E15">
        <f t="shared" si="1"/>
        <v>3340</v>
      </c>
    </row>
    <row r="16" spans="1:5" x14ac:dyDescent="0.25">
      <c r="A16" s="5">
        <v>43927</v>
      </c>
      <c r="B16" t="str">
        <f t="shared" si="0"/>
        <v>Monday</v>
      </c>
      <c r="C16">
        <v>8</v>
      </c>
      <c r="D16">
        <f>SUM($C$2:$C16)</f>
        <v>108</v>
      </c>
      <c r="E16">
        <f t="shared" si="1"/>
        <v>3332</v>
      </c>
    </row>
    <row r="17" spans="1:5" x14ac:dyDescent="0.25">
      <c r="A17" s="5">
        <v>43928</v>
      </c>
      <c r="B17" t="str">
        <f t="shared" si="0"/>
        <v>Tuesday</v>
      </c>
      <c r="C17">
        <v>10</v>
      </c>
      <c r="D17">
        <f>SUM($C$2:$C17)</f>
        <v>118</v>
      </c>
      <c r="E17">
        <f t="shared" si="1"/>
        <v>3322</v>
      </c>
    </row>
    <row r="18" spans="1:5" x14ac:dyDescent="0.25">
      <c r="A18" s="5">
        <v>43929</v>
      </c>
      <c r="B18" t="str">
        <f t="shared" si="0"/>
        <v>Wednesday</v>
      </c>
      <c r="C18">
        <v>10</v>
      </c>
      <c r="D18">
        <f>SUM($C$2:$C18)</f>
        <v>128</v>
      </c>
      <c r="E18">
        <f t="shared" si="1"/>
        <v>3312</v>
      </c>
    </row>
    <row r="19" spans="1:5" x14ac:dyDescent="0.25">
      <c r="A19" s="5">
        <v>43930</v>
      </c>
      <c r="B19" t="str">
        <f t="shared" si="0"/>
        <v>Thursday</v>
      </c>
      <c r="C19">
        <v>3</v>
      </c>
      <c r="D19">
        <f>SUM($C$2:$C19)</f>
        <v>131</v>
      </c>
      <c r="E19">
        <f t="shared" si="1"/>
        <v>3309</v>
      </c>
    </row>
    <row r="20" spans="1:5" x14ac:dyDescent="0.25">
      <c r="A20" s="5">
        <v>43931</v>
      </c>
      <c r="B20" t="str">
        <f t="shared" si="0"/>
        <v>Friday</v>
      </c>
      <c r="C20">
        <v>10</v>
      </c>
      <c r="D20">
        <f>SUM($C$2:$C20)</f>
        <v>141</v>
      </c>
      <c r="E20">
        <f t="shared" si="1"/>
        <v>3299</v>
      </c>
    </row>
    <row r="21" spans="1:5" x14ac:dyDescent="0.25">
      <c r="A21" s="5">
        <v>43932</v>
      </c>
      <c r="B21" t="str">
        <f t="shared" si="0"/>
        <v>Saturday</v>
      </c>
      <c r="C21">
        <v>10</v>
      </c>
      <c r="D21">
        <f>SUM($C$2:$C21)</f>
        <v>151</v>
      </c>
      <c r="E21">
        <f t="shared" si="1"/>
        <v>3289</v>
      </c>
    </row>
    <row r="22" spans="1:5" x14ac:dyDescent="0.25">
      <c r="A22" s="5">
        <v>43933</v>
      </c>
      <c r="B22" t="str">
        <f t="shared" si="0"/>
        <v>Sunday</v>
      </c>
      <c r="C22">
        <v>3</v>
      </c>
      <c r="D22">
        <f>SUM($C$2:$C22)</f>
        <v>154</v>
      </c>
      <c r="E22">
        <f t="shared" si="1"/>
        <v>3286</v>
      </c>
    </row>
    <row r="23" spans="1:5" x14ac:dyDescent="0.25">
      <c r="A23" s="5">
        <v>43934</v>
      </c>
      <c r="B23" t="str">
        <f t="shared" si="0"/>
        <v>Monday</v>
      </c>
      <c r="C23">
        <v>10</v>
      </c>
      <c r="D23">
        <f>SUM($C$2:$C23)</f>
        <v>164</v>
      </c>
      <c r="E23">
        <f t="shared" si="1"/>
        <v>3276</v>
      </c>
    </row>
    <row r="24" spans="1:5" x14ac:dyDescent="0.25">
      <c r="A24" s="5">
        <v>43935</v>
      </c>
      <c r="B24" t="str">
        <f t="shared" si="0"/>
        <v>Tuesday</v>
      </c>
      <c r="C24">
        <v>7</v>
      </c>
      <c r="D24">
        <f>SUM($C$2:$C24)</f>
        <v>171</v>
      </c>
      <c r="E24">
        <f t="shared" si="1"/>
        <v>3269</v>
      </c>
    </row>
    <row r="25" spans="1:5" x14ac:dyDescent="0.25">
      <c r="A25" s="5">
        <v>43936</v>
      </c>
      <c r="B25" t="str">
        <f t="shared" si="0"/>
        <v>Wednesday</v>
      </c>
      <c r="C25">
        <v>10</v>
      </c>
      <c r="D25">
        <f>SUM($C$2:$C25)</f>
        <v>181</v>
      </c>
      <c r="E25">
        <f t="shared" si="1"/>
        <v>3259</v>
      </c>
    </row>
    <row r="26" spans="1:5" x14ac:dyDescent="0.25">
      <c r="A26" s="5">
        <v>43937</v>
      </c>
      <c r="B26" t="str">
        <f t="shared" si="0"/>
        <v>Thursday</v>
      </c>
      <c r="C26">
        <v>4</v>
      </c>
      <c r="D26">
        <f>SUM($C$2:$C26)</f>
        <v>185</v>
      </c>
      <c r="E26">
        <f t="shared" si="1"/>
        <v>3255</v>
      </c>
    </row>
    <row r="27" spans="1:5" x14ac:dyDescent="0.25">
      <c r="A27" s="5">
        <v>43938</v>
      </c>
      <c r="B27" t="str">
        <f t="shared" si="0"/>
        <v>Friday</v>
      </c>
      <c r="C27">
        <v>10</v>
      </c>
      <c r="D27">
        <f>SUM($C$2:$C27)</f>
        <v>195</v>
      </c>
      <c r="E27">
        <f t="shared" si="1"/>
        <v>3245</v>
      </c>
    </row>
    <row r="28" spans="1:5" x14ac:dyDescent="0.25">
      <c r="A28" s="5">
        <v>43939</v>
      </c>
      <c r="B28" t="str">
        <f t="shared" si="0"/>
        <v>Saturday</v>
      </c>
      <c r="C28">
        <v>14</v>
      </c>
      <c r="D28">
        <f>SUM($C$2:$C28)</f>
        <v>209</v>
      </c>
      <c r="E28">
        <f t="shared" si="1"/>
        <v>3231</v>
      </c>
    </row>
    <row r="29" spans="1:5" x14ac:dyDescent="0.25">
      <c r="A29" s="5">
        <v>43940</v>
      </c>
      <c r="B29" t="str">
        <f t="shared" si="0"/>
        <v>Sunday</v>
      </c>
      <c r="C29">
        <v>10</v>
      </c>
      <c r="D29">
        <f>SUM($C$2:$C29)</f>
        <v>219</v>
      </c>
      <c r="E29">
        <f t="shared" si="1"/>
        <v>3221</v>
      </c>
    </row>
    <row r="30" spans="1:5" x14ac:dyDescent="0.25">
      <c r="A30" s="5">
        <v>43941</v>
      </c>
      <c r="B30" t="str">
        <f t="shared" si="0"/>
        <v>Monday</v>
      </c>
      <c r="C30">
        <v>18</v>
      </c>
      <c r="D30">
        <f>SUM($C$2:$C30)</f>
        <v>237</v>
      </c>
      <c r="E30">
        <f t="shared" si="1"/>
        <v>3203</v>
      </c>
    </row>
    <row r="31" spans="1:5" x14ac:dyDescent="0.25">
      <c r="A31" s="5">
        <v>43942</v>
      </c>
      <c r="B31" t="str">
        <f t="shared" si="0"/>
        <v>Tuesday</v>
      </c>
      <c r="C31">
        <v>10</v>
      </c>
      <c r="D31">
        <f>SUM($C$2:$C31)</f>
        <v>247</v>
      </c>
      <c r="E31">
        <f t="shared" si="1"/>
        <v>3193</v>
      </c>
    </row>
    <row r="32" spans="1:5" x14ac:dyDescent="0.25">
      <c r="A32" s="5">
        <v>43943</v>
      </c>
      <c r="B32" t="str">
        <f t="shared" si="0"/>
        <v>Wednesday</v>
      </c>
      <c r="C32">
        <v>10</v>
      </c>
      <c r="D32">
        <f>SUM($C$2:$C32)</f>
        <v>257</v>
      </c>
      <c r="E32">
        <f t="shared" si="1"/>
        <v>3183</v>
      </c>
    </row>
    <row r="33" spans="1:5" x14ac:dyDescent="0.25">
      <c r="A33" s="5">
        <v>43944</v>
      </c>
      <c r="B33" t="str">
        <f t="shared" si="0"/>
        <v>Thursday</v>
      </c>
      <c r="C33">
        <v>10</v>
      </c>
      <c r="D33">
        <f>SUM($C$2:$C33)</f>
        <v>267</v>
      </c>
      <c r="E33">
        <f t="shared" si="1"/>
        <v>3173</v>
      </c>
    </row>
    <row r="34" spans="1:5" x14ac:dyDescent="0.25">
      <c r="A34" s="5">
        <v>43945</v>
      </c>
      <c r="B34" t="str">
        <f t="shared" si="0"/>
        <v>Friday</v>
      </c>
      <c r="C34">
        <v>1</v>
      </c>
      <c r="D34">
        <f>SUM($C$2:$C34)</f>
        <v>268</v>
      </c>
      <c r="E34">
        <f t="shared" si="1"/>
        <v>3172</v>
      </c>
    </row>
    <row r="35" spans="1:5" x14ac:dyDescent="0.25">
      <c r="A35" s="5">
        <v>43946</v>
      </c>
      <c r="B35" t="str">
        <f t="shared" si="0"/>
        <v>Saturday</v>
      </c>
      <c r="C35">
        <v>10</v>
      </c>
      <c r="D35">
        <f>SUM($C$2:$C35)</f>
        <v>278</v>
      </c>
      <c r="E35">
        <f t="shared" si="1"/>
        <v>3162</v>
      </c>
    </row>
    <row r="36" spans="1:5" x14ac:dyDescent="0.25">
      <c r="A36" s="5">
        <v>43947</v>
      </c>
      <c r="B36" t="str">
        <f t="shared" si="0"/>
        <v>Sunday</v>
      </c>
      <c r="C36">
        <v>17</v>
      </c>
      <c r="D36">
        <f>SUM($C$2:$C36)</f>
        <v>295</v>
      </c>
      <c r="E36">
        <f t="shared" si="1"/>
        <v>3145</v>
      </c>
    </row>
    <row r="37" spans="1:5" x14ac:dyDescent="0.25">
      <c r="A37" s="5">
        <v>43948</v>
      </c>
      <c r="B37" t="str">
        <f t="shared" si="0"/>
        <v>Monday</v>
      </c>
      <c r="C37">
        <v>10</v>
      </c>
      <c r="D37">
        <f>SUM($C$2:$C37)</f>
        <v>305</v>
      </c>
      <c r="E37">
        <f t="shared" si="1"/>
        <v>3135</v>
      </c>
    </row>
    <row r="38" spans="1:5" x14ac:dyDescent="0.25">
      <c r="A38" s="5">
        <v>43949</v>
      </c>
      <c r="B38" t="str">
        <f t="shared" si="0"/>
        <v>Tuesday</v>
      </c>
      <c r="C38">
        <v>13</v>
      </c>
      <c r="D38">
        <f>SUM($C$2:$C38)</f>
        <v>318</v>
      </c>
      <c r="E38">
        <f t="shared" si="1"/>
        <v>3122</v>
      </c>
    </row>
    <row r="39" spans="1:5" x14ac:dyDescent="0.25">
      <c r="A39" s="5">
        <v>43950</v>
      </c>
      <c r="B39" t="str">
        <f t="shared" si="0"/>
        <v>Wednesday</v>
      </c>
      <c r="C39">
        <v>10</v>
      </c>
      <c r="D39">
        <f>SUM($C$2:$C39)</f>
        <v>328</v>
      </c>
      <c r="E39">
        <f t="shared" si="1"/>
        <v>3112</v>
      </c>
    </row>
    <row r="40" spans="1:5" x14ac:dyDescent="0.25">
      <c r="A40" s="5">
        <v>43951</v>
      </c>
      <c r="B40" t="str">
        <f t="shared" si="0"/>
        <v>Thursday</v>
      </c>
      <c r="C40">
        <v>10</v>
      </c>
      <c r="D40">
        <f>SUM($C$2:$C40)</f>
        <v>338</v>
      </c>
      <c r="E40">
        <f t="shared" si="1"/>
        <v>3102</v>
      </c>
    </row>
    <row r="41" spans="1:5" x14ac:dyDescent="0.25">
      <c r="A41" s="5">
        <v>43952</v>
      </c>
      <c r="B41" t="str">
        <f t="shared" si="0"/>
        <v>Friday</v>
      </c>
      <c r="C41">
        <v>12</v>
      </c>
      <c r="D41">
        <f>SUM($C$2:$C41)</f>
        <v>350</v>
      </c>
      <c r="E41">
        <f t="shared" si="1"/>
        <v>3090</v>
      </c>
    </row>
    <row r="42" spans="1:5" x14ac:dyDescent="0.25">
      <c r="A42" s="5">
        <v>43953</v>
      </c>
      <c r="B42" t="str">
        <f t="shared" si="0"/>
        <v>Saturday</v>
      </c>
      <c r="C42">
        <v>10</v>
      </c>
      <c r="D42">
        <f>SUM($C$2:$C42)</f>
        <v>360</v>
      </c>
      <c r="E42">
        <f t="shared" si="1"/>
        <v>3080</v>
      </c>
    </row>
    <row r="43" spans="1:5" x14ac:dyDescent="0.25">
      <c r="A43" s="5">
        <v>43954</v>
      </c>
      <c r="B43" t="str">
        <f t="shared" si="0"/>
        <v>Sunday</v>
      </c>
      <c r="C43">
        <v>5</v>
      </c>
      <c r="D43">
        <f>SUM($C$2:$C43)</f>
        <v>365</v>
      </c>
      <c r="E43">
        <f t="shared" si="1"/>
        <v>3075</v>
      </c>
    </row>
    <row r="44" spans="1:5" x14ac:dyDescent="0.25">
      <c r="A44" s="5">
        <v>43955</v>
      </c>
      <c r="B44" t="str">
        <f t="shared" si="0"/>
        <v>Monday</v>
      </c>
      <c r="C44">
        <v>10</v>
      </c>
      <c r="D44">
        <f>SUM($C$2:$C44)</f>
        <v>375</v>
      </c>
      <c r="E44">
        <f t="shared" si="1"/>
        <v>3065</v>
      </c>
    </row>
    <row r="45" spans="1:5" x14ac:dyDescent="0.25">
      <c r="A45" s="5">
        <v>43956</v>
      </c>
      <c r="B45" t="str">
        <f t="shared" si="0"/>
        <v>Tuesday</v>
      </c>
      <c r="C45">
        <v>10</v>
      </c>
      <c r="D45">
        <f>SUM($C$2:$C45)</f>
        <v>385</v>
      </c>
      <c r="E45">
        <f t="shared" si="1"/>
        <v>3055</v>
      </c>
    </row>
    <row r="46" spans="1:5" x14ac:dyDescent="0.25">
      <c r="A46" s="5">
        <v>43957</v>
      </c>
      <c r="B46" t="str">
        <f t="shared" si="0"/>
        <v>Wednesday</v>
      </c>
      <c r="C46">
        <v>9</v>
      </c>
      <c r="D46">
        <f>SUM($C$2:$C46)</f>
        <v>394</v>
      </c>
      <c r="E46">
        <f t="shared" si="1"/>
        <v>3046</v>
      </c>
    </row>
    <row r="47" spans="1:5" x14ac:dyDescent="0.25">
      <c r="A47" s="5">
        <v>43958</v>
      </c>
      <c r="B47" t="str">
        <f t="shared" si="0"/>
        <v>Thursday</v>
      </c>
      <c r="C47">
        <v>10</v>
      </c>
      <c r="D47">
        <f>SUM($C$2:$C47)</f>
        <v>404</v>
      </c>
      <c r="E47">
        <f t="shared" si="1"/>
        <v>3036</v>
      </c>
    </row>
    <row r="48" spans="1:5" x14ac:dyDescent="0.25">
      <c r="A48" s="5">
        <v>43959</v>
      </c>
      <c r="B48" t="str">
        <f t="shared" si="0"/>
        <v>Friday</v>
      </c>
      <c r="C48">
        <v>9</v>
      </c>
      <c r="D48">
        <f>SUM($C$2:$C48)</f>
        <v>413</v>
      </c>
      <c r="E48">
        <f t="shared" si="1"/>
        <v>3027</v>
      </c>
    </row>
    <row r="49" spans="1:5" x14ac:dyDescent="0.25">
      <c r="A49" s="5">
        <v>43960</v>
      </c>
      <c r="B49" t="str">
        <f t="shared" si="0"/>
        <v>Saturday</v>
      </c>
      <c r="C49">
        <v>10</v>
      </c>
      <c r="D49">
        <f>SUM($C$2:$C49)</f>
        <v>423</v>
      </c>
      <c r="E49">
        <f t="shared" si="1"/>
        <v>3017</v>
      </c>
    </row>
    <row r="50" spans="1:5" x14ac:dyDescent="0.25">
      <c r="A50" s="5">
        <v>43961</v>
      </c>
      <c r="B50" t="str">
        <f t="shared" si="0"/>
        <v>Sunday</v>
      </c>
      <c r="C50">
        <v>10</v>
      </c>
      <c r="D50">
        <f>SUM($C$2:$C50)</f>
        <v>433</v>
      </c>
      <c r="E50">
        <f t="shared" si="1"/>
        <v>3007</v>
      </c>
    </row>
    <row r="51" spans="1:5" x14ac:dyDescent="0.25">
      <c r="A51" s="5">
        <v>43962</v>
      </c>
      <c r="B51" t="str">
        <f t="shared" si="0"/>
        <v>Monday</v>
      </c>
      <c r="C51">
        <v>10</v>
      </c>
      <c r="D51">
        <f>SUM($C$2:$C51)</f>
        <v>443</v>
      </c>
      <c r="E51">
        <f t="shared" si="1"/>
        <v>2997</v>
      </c>
    </row>
    <row r="52" spans="1:5" x14ac:dyDescent="0.25">
      <c r="A52" s="5">
        <v>43963</v>
      </c>
      <c r="B52" t="str">
        <f t="shared" si="0"/>
        <v>Tuesday</v>
      </c>
      <c r="C52">
        <v>10</v>
      </c>
      <c r="D52">
        <f>SUM($C$2:$C52)</f>
        <v>453</v>
      </c>
      <c r="E52">
        <f t="shared" si="1"/>
        <v>2987</v>
      </c>
    </row>
    <row r="53" spans="1:5" x14ac:dyDescent="0.25">
      <c r="A53" s="5">
        <v>43964</v>
      </c>
      <c r="B53" t="str">
        <f t="shared" si="0"/>
        <v>Wednesday</v>
      </c>
      <c r="C53">
        <v>10</v>
      </c>
      <c r="D53">
        <f>SUM($C$2:$C53)</f>
        <v>463</v>
      </c>
      <c r="E53">
        <f t="shared" si="1"/>
        <v>2977</v>
      </c>
    </row>
    <row r="54" spans="1:5" x14ac:dyDescent="0.25">
      <c r="A54" s="5">
        <v>43965</v>
      </c>
      <c r="B54" t="str">
        <f t="shared" si="0"/>
        <v>Thursday</v>
      </c>
      <c r="C54">
        <v>10</v>
      </c>
      <c r="D54">
        <f>SUM($C$2:$C54)</f>
        <v>473</v>
      </c>
      <c r="E54">
        <f t="shared" si="1"/>
        <v>2967</v>
      </c>
    </row>
    <row r="55" spans="1:5" x14ac:dyDescent="0.25">
      <c r="A55" s="5">
        <v>43966</v>
      </c>
      <c r="B55" t="str">
        <f t="shared" si="0"/>
        <v>Friday</v>
      </c>
      <c r="C55">
        <v>10</v>
      </c>
      <c r="D55">
        <f>SUM($C$2:$C55)</f>
        <v>483</v>
      </c>
      <c r="E55">
        <f t="shared" si="1"/>
        <v>2957</v>
      </c>
    </row>
    <row r="56" spans="1:5" x14ac:dyDescent="0.25">
      <c r="A56" s="5">
        <v>43967</v>
      </c>
      <c r="B56" t="str">
        <f t="shared" si="0"/>
        <v>Saturday</v>
      </c>
      <c r="C56">
        <v>10</v>
      </c>
      <c r="D56">
        <f>SUM($C$2:$C56)</f>
        <v>493</v>
      </c>
      <c r="E56">
        <f t="shared" si="1"/>
        <v>2947</v>
      </c>
    </row>
    <row r="57" spans="1:5" x14ac:dyDescent="0.25">
      <c r="A57" s="5">
        <v>43968</v>
      </c>
      <c r="B57" t="str">
        <f t="shared" si="0"/>
        <v>Sunday</v>
      </c>
      <c r="C57">
        <v>10</v>
      </c>
      <c r="D57">
        <f>SUM($C$2:$C57)</f>
        <v>503</v>
      </c>
      <c r="E57">
        <f t="shared" si="1"/>
        <v>2937</v>
      </c>
    </row>
    <row r="58" spans="1:5" x14ac:dyDescent="0.25">
      <c r="A58" s="5">
        <v>43969</v>
      </c>
      <c r="B58" t="str">
        <f t="shared" si="0"/>
        <v>Monday</v>
      </c>
      <c r="C58">
        <v>10</v>
      </c>
      <c r="D58">
        <f>SUM($C$2:$C58)</f>
        <v>513</v>
      </c>
      <c r="E58">
        <f t="shared" si="1"/>
        <v>2927</v>
      </c>
    </row>
    <row r="59" spans="1:5" x14ac:dyDescent="0.25">
      <c r="A59" s="5">
        <v>43970</v>
      </c>
      <c r="B59" t="str">
        <f t="shared" si="0"/>
        <v>Tuesday</v>
      </c>
      <c r="C59">
        <v>10</v>
      </c>
      <c r="D59">
        <f>SUM($C$2:$C59)</f>
        <v>523</v>
      </c>
      <c r="E59">
        <f t="shared" si="1"/>
        <v>2917</v>
      </c>
    </row>
    <row r="60" spans="1:5" x14ac:dyDescent="0.25">
      <c r="A60" s="5">
        <v>43971</v>
      </c>
      <c r="B60" t="str">
        <f t="shared" si="0"/>
        <v>Wednesday</v>
      </c>
      <c r="C60">
        <v>10</v>
      </c>
      <c r="D60">
        <f>SUM($C$2:$C60)</f>
        <v>533</v>
      </c>
      <c r="E60">
        <f t="shared" si="1"/>
        <v>2907</v>
      </c>
    </row>
    <row r="61" spans="1:5" x14ac:dyDescent="0.25">
      <c r="A61" s="5">
        <v>43972</v>
      </c>
      <c r="B61" t="str">
        <f t="shared" si="0"/>
        <v>Thursday</v>
      </c>
      <c r="C61">
        <v>10</v>
      </c>
      <c r="D61">
        <f>SUM($C$2:$C61)</f>
        <v>543</v>
      </c>
      <c r="E61">
        <f t="shared" si="1"/>
        <v>2897</v>
      </c>
    </row>
    <row r="62" spans="1:5" x14ac:dyDescent="0.25">
      <c r="A62" s="5">
        <v>43973</v>
      </c>
      <c r="B62" t="str">
        <f t="shared" si="0"/>
        <v>Friday</v>
      </c>
      <c r="C62">
        <v>10</v>
      </c>
      <c r="D62">
        <f>SUM($C$2:$C62)</f>
        <v>553</v>
      </c>
      <c r="E62">
        <f t="shared" si="1"/>
        <v>2887</v>
      </c>
    </row>
    <row r="63" spans="1:5" x14ac:dyDescent="0.25">
      <c r="A63" s="5">
        <v>43974</v>
      </c>
      <c r="B63" t="str">
        <f t="shared" si="0"/>
        <v>Saturday</v>
      </c>
      <c r="C63">
        <v>10</v>
      </c>
      <c r="D63">
        <f>SUM($C$2:$C63)</f>
        <v>563</v>
      </c>
      <c r="E63">
        <f t="shared" si="1"/>
        <v>2877</v>
      </c>
    </row>
    <row r="64" spans="1:5" x14ac:dyDescent="0.25">
      <c r="A64" s="5">
        <v>43975</v>
      </c>
      <c r="B64" t="str">
        <f t="shared" si="0"/>
        <v>Sunday</v>
      </c>
      <c r="C64">
        <v>10</v>
      </c>
      <c r="D64">
        <f>SUM($C$2:$C64)</f>
        <v>573</v>
      </c>
      <c r="E64">
        <f t="shared" si="1"/>
        <v>2867</v>
      </c>
    </row>
    <row r="65" spans="1:5" x14ac:dyDescent="0.25">
      <c r="A65" s="5">
        <v>43976</v>
      </c>
      <c r="B65" t="str">
        <f t="shared" si="0"/>
        <v>Monday</v>
      </c>
      <c r="C65">
        <v>10</v>
      </c>
      <c r="D65">
        <f>SUM($C$2:$C65)</f>
        <v>583</v>
      </c>
      <c r="E65">
        <f t="shared" si="1"/>
        <v>2857</v>
      </c>
    </row>
    <row r="66" spans="1:5" x14ac:dyDescent="0.25">
      <c r="A66" s="5">
        <v>43977</v>
      </c>
      <c r="B66" t="str">
        <f t="shared" si="0"/>
        <v>Tuesday</v>
      </c>
      <c r="C66">
        <v>10</v>
      </c>
      <c r="D66">
        <f>SUM($C$2:$C66)</f>
        <v>593</v>
      </c>
      <c r="E66">
        <f t="shared" si="1"/>
        <v>2847</v>
      </c>
    </row>
    <row r="67" spans="1:5" x14ac:dyDescent="0.25">
      <c r="A67" s="5">
        <v>43978</v>
      </c>
      <c r="B67" t="str">
        <f t="shared" ref="B67:B130" si="2">TEXT(A67,"DDDD")</f>
        <v>Wednesday</v>
      </c>
      <c r="C67">
        <v>10</v>
      </c>
      <c r="D67">
        <f>SUM($C$2:$C67)</f>
        <v>603</v>
      </c>
      <c r="E67">
        <f t="shared" ref="E67:E130" si="3">SUM(3440-$D67)</f>
        <v>2837</v>
      </c>
    </row>
    <row r="68" spans="1:5" x14ac:dyDescent="0.25">
      <c r="A68" s="5">
        <v>43979</v>
      </c>
      <c r="B68" t="str">
        <f t="shared" si="2"/>
        <v>Thursday</v>
      </c>
      <c r="C68">
        <v>10</v>
      </c>
      <c r="D68">
        <f>SUM($C$2:$C68)</f>
        <v>613</v>
      </c>
      <c r="E68">
        <f t="shared" si="3"/>
        <v>2827</v>
      </c>
    </row>
    <row r="69" spans="1:5" x14ac:dyDescent="0.25">
      <c r="A69" s="5">
        <v>43980</v>
      </c>
      <c r="B69" t="str">
        <f t="shared" si="2"/>
        <v>Friday</v>
      </c>
      <c r="C69">
        <v>10</v>
      </c>
      <c r="D69">
        <f>SUM($C$2:$C69)</f>
        <v>623</v>
      </c>
      <c r="E69">
        <f t="shared" si="3"/>
        <v>2817</v>
      </c>
    </row>
    <row r="70" spans="1:5" x14ac:dyDescent="0.25">
      <c r="A70" s="5">
        <v>43981</v>
      </c>
      <c r="B70" t="str">
        <f t="shared" si="2"/>
        <v>Saturday</v>
      </c>
      <c r="C70">
        <v>10</v>
      </c>
      <c r="D70">
        <f>SUM($C$2:$C70)</f>
        <v>633</v>
      </c>
      <c r="E70">
        <f t="shared" si="3"/>
        <v>2807</v>
      </c>
    </row>
    <row r="71" spans="1:5" x14ac:dyDescent="0.25">
      <c r="A71" s="5">
        <v>43982</v>
      </c>
      <c r="B71" t="str">
        <f t="shared" si="2"/>
        <v>Sunday</v>
      </c>
      <c r="C71">
        <v>10</v>
      </c>
      <c r="D71">
        <f>SUM($C$2:$C71)</f>
        <v>643</v>
      </c>
      <c r="E71">
        <f t="shared" si="3"/>
        <v>2797</v>
      </c>
    </row>
    <row r="72" spans="1:5" x14ac:dyDescent="0.25">
      <c r="A72" s="5">
        <v>43983</v>
      </c>
      <c r="B72" t="str">
        <f t="shared" si="2"/>
        <v>Monday</v>
      </c>
      <c r="C72">
        <v>10</v>
      </c>
      <c r="D72">
        <f>SUM($C$2:$C72)</f>
        <v>653</v>
      </c>
      <c r="E72">
        <f t="shared" si="3"/>
        <v>2787</v>
      </c>
    </row>
    <row r="73" spans="1:5" x14ac:dyDescent="0.25">
      <c r="A73" s="5">
        <v>43984</v>
      </c>
      <c r="B73" t="str">
        <f t="shared" si="2"/>
        <v>Tuesday</v>
      </c>
      <c r="C73">
        <v>10</v>
      </c>
      <c r="D73">
        <f>SUM($C$2:$C73)</f>
        <v>663</v>
      </c>
      <c r="E73">
        <f t="shared" si="3"/>
        <v>2777</v>
      </c>
    </row>
    <row r="74" spans="1:5" x14ac:dyDescent="0.25">
      <c r="A74" s="5">
        <v>43985</v>
      </c>
      <c r="B74" t="str">
        <f t="shared" si="2"/>
        <v>Wednesday</v>
      </c>
      <c r="C74">
        <v>10</v>
      </c>
      <c r="D74">
        <f>SUM($C$2:$C74)</f>
        <v>673</v>
      </c>
      <c r="E74">
        <f t="shared" si="3"/>
        <v>2767</v>
      </c>
    </row>
    <row r="75" spans="1:5" x14ac:dyDescent="0.25">
      <c r="A75" s="5">
        <v>43986</v>
      </c>
      <c r="B75" t="str">
        <f t="shared" si="2"/>
        <v>Thursday</v>
      </c>
      <c r="C75">
        <v>10</v>
      </c>
      <c r="D75">
        <f>SUM($C$2:$C75)</f>
        <v>683</v>
      </c>
      <c r="E75">
        <f t="shared" si="3"/>
        <v>2757</v>
      </c>
    </row>
    <row r="76" spans="1:5" x14ac:dyDescent="0.25">
      <c r="A76" s="5">
        <v>43987</v>
      </c>
      <c r="B76" t="str">
        <f t="shared" si="2"/>
        <v>Friday</v>
      </c>
      <c r="C76">
        <v>10</v>
      </c>
      <c r="D76">
        <f>SUM($C$2:$C76)</f>
        <v>693</v>
      </c>
      <c r="E76">
        <f t="shared" si="3"/>
        <v>2747</v>
      </c>
    </row>
    <row r="77" spans="1:5" x14ac:dyDescent="0.25">
      <c r="A77" s="5">
        <v>43988</v>
      </c>
      <c r="B77" t="str">
        <f t="shared" si="2"/>
        <v>Saturday</v>
      </c>
      <c r="C77">
        <v>10</v>
      </c>
      <c r="D77">
        <f>SUM($C$2:$C77)</f>
        <v>703</v>
      </c>
      <c r="E77">
        <f t="shared" si="3"/>
        <v>2737</v>
      </c>
    </row>
    <row r="78" spans="1:5" x14ac:dyDescent="0.25">
      <c r="A78" s="5">
        <v>43989</v>
      </c>
      <c r="B78" t="str">
        <f t="shared" si="2"/>
        <v>Sunday</v>
      </c>
      <c r="C78">
        <v>10</v>
      </c>
      <c r="D78">
        <f>SUM($C$2:$C78)</f>
        <v>713</v>
      </c>
      <c r="E78">
        <f t="shared" si="3"/>
        <v>2727</v>
      </c>
    </row>
    <row r="79" spans="1:5" x14ac:dyDescent="0.25">
      <c r="A79" s="5">
        <v>43990</v>
      </c>
      <c r="B79" t="str">
        <f t="shared" si="2"/>
        <v>Monday</v>
      </c>
      <c r="C79">
        <v>10</v>
      </c>
      <c r="D79">
        <f>SUM($C$2:$C79)</f>
        <v>723</v>
      </c>
      <c r="E79">
        <f t="shared" si="3"/>
        <v>2717</v>
      </c>
    </row>
    <row r="80" spans="1:5" x14ac:dyDescent="0.25">
      <c r="A80" s="5">
        <v>43991</v>
      </c>
      <c r="B80" t="str">
        <f t="shared" si="2"/>
        <v>Tuesday</v>
      </c>
      <c r="C80">
        <v>10</v>
      </c>
      <c r="D80">
        <f>SUM($C$2:$C80)</f>
        <v>733</v>
      </c>
      <c r="E80">
        <f t="shared" si="3"/>
        <v>2707</v>
      </c>
    </row>
    <row r="81" spans="1:5" x14ac:dyDescent="0.25">
      <c r="A81" s="5">
        <v>43992</v>
      </c>
      <c r="B81" t="str">
        <f t="shared" si="2"/>
        <v>Wednesday</v>
      </c>
      <c r="C81">
        <v>10</v>
      </c>
      <c r="D81">
        <f>SUM($C$2:$C81)</f>
        <v>743</v>
      </c>
      <c r="E81">
        <f t="shared" si="3"/>
        <v>2697</v>
      </c>
    </row>
    <row r="82" spans="1:5" x14ac:dyDescent="0.25">
      <c r="A82" s="5">
        <v>43993</v>
      </c>
      <c r="B82" t="str">
        <f t="shared" si="2"/>
        <v>Thursday</v>
      </c>
      <c r="C82">
        <v>10</v>
      </c>
      <c r="D82">
        <f>SUM($C$2:$C82)</f>
        <v>753</v>
      </c>
      <c r="E82">
        <f t="shared" si="3"/>
        <v>2687</v>
      </c>
    </row>
    <row r="83" spans="1:5" x14ac:dyDescent="0.25">
      <c r="A83" s="5">
        <v>43994</v>
      </c>
      <c r="B83" t="str">
        <f t="shared" si="2"/>
        <v>Friday</v>
      </c>
      <c r="C83">
        <v>10</v>
      </c>
      <c r="D83">
        <f>SUM($C$2:$C83)</f>
        <v>763</v>
      </c>
      <c r="E83">
        <f t="shared" si="3"/>
        <v>2677</v>
      </c>
    </row>
    <row r="84" spans="1:5" x14ac:dyDescent="0.25">
      <c r="A84" s="5">
        <v>43995</v>
      </c>
      <c r="B84" t="str">
        <f t="shared" si="2"/>
        <v>Saturday</v>
      </c>
      <c r="C84">
        <v>10</v>
      </c>
      <c r="D84">
        <f>SUM($C$2:$C84)</f>
        <v>773</v>
      </c>
      <c r="E84">
        <f t="shared" si="3"/>
        <v>2667</v>
      </c>
    </row>
    <row r="85" spans="1:5" x14ac:dyDescent="0.25">
      <c r="A85" s="5">
        <v>43996</v>
      </c>
      <c r="B85" t="str">
        <f t="shared" si="2"/>
        <v>Sunday</v>
      </c>
      <c r="C85">
        <v>10</v>
      </c>
      <c r="D85">
        <f>SUM($C$2:$C85)</f>
        <v>783</v>
      </c>
      <c r="E85">
        <f t="shared" si="3"/>
        <v>2657</v>
      </c>
    </row>
    <row r="86" spans="1:5" x14ac:dyDescent="0.25">
      <c r="A86" s="5">
        <v>43997</v>
      </c>
      <c r="B86" t="str">
        <f t="shared" si="2"/>
        <v>Monday</v>
      </c>
      <c r="C86">
        <v>10</v>
      </c>
      <c r="D86">
        <f>SUM($C$2:$C86)</f>
        <v>793</v>
      </c>
      <c r="E86">
        <f t="shared" si="3"/>
        <v>2647</v>
      </c>
    </row>
    <row r="87" spans="1:5" x14ac:dyDescent="0.25">
      <c r="A87" s="5">
        <v>43998</v>
      </c>
      <c r="B87" t="str">
        <f t="shared" si="2"/>
        <v>Tuesday</v>
      </c>
      <c r="C87">
        <v>10</v>
      </c>
      <c r="D87">
        <f>SUM($C$2:$C87)</f>
        <v>803</v>
      </c>
      <c r="E87">
        <f t="shared" si="3"/>
        <v>2637</v>
      </c>
    </row>
    <row r="88" spans="1:5" x14ac:dyDescent="0.25">
      <c r="A88" s="5">
        <v>43999</v>
      </c>
      <c r="B88" t="str">
        <f t="shared" si="2"/>
        <v>Wednesday</v>
      </c>
      <c r="C88">
        <v>10</v>
      </c>
      <c r="D88">
        <f>SUM($C$2:$C88)</f>
        <v>813</v>
      </c>
      <c r="E88">
        <f t="shared" si="3"/>
        <v>2627</v>
      </c>
    </row>
    <row r="89" spans="1:5" x14ac:dyDescent="0.25">
      <c r="A89" s="5">
        <v>44000</v>
      </c>
      <c r="B89" t="str">
        <f t="shared" si="2"/>
        <v>Thursday</v>
      </c>
      <c r="C89">
        <v>10</v>
      </c>
      <c r="D89">
        <f>SUM($C$2:$C89)</f>
        <v>823</v>
      </c>
      <c r="E89">
        <f t="shared" si="3"/>
        <v>2617</v>
      </c>
    </row>
    <row r="90" spans="1:5" x14ac:dyDescent="0.25">
      <c r="A90" s="5">
        <v>44001</v>
      </c>
      <c r="B90" t="str">
        <f t="shared" si="2"/>
        <v>Friday</v>
      </c>
      <c r="C90">
        <v>10</v>
      </c>
      <c r="D90">
        <f>SUM($C$2:$C90)</f>
        <v>833</v>
      </c>
      <c r="E90">
        <f t="shared" si="3"/>
        <v>2607</v>
      </c>
    </row>
    <row r="91" spans="1:5" x14ac:dyDescent="0.25">
      <c r="A91" s="5">
        <v>44002</v>
      </c>
      <c r="B91" t="str">
        <f t="shared" si="2"/>
        <v>Saturday</v>
      </c>
      <c r="C91">
        <v>10</v>
      </c>
      <c r="D91">
        <f>SUM($C$2:$C91)</f>
        <v>843</v>
      </c>
      <c r="E91">
        <f t="shared" si="3"/>
        <v>2597</v>
      </c>
    </row>
    <row r="92" spans="1:5" x14ac:dyDescent="0.25">
      <c r="A92" s="5">
        <v>44003</v>
      </c>
      <c r="B92" t="str">
        <f t="shared" si="2"/>
        <v>Sunday</v>
      </c>
      <c r="C92">
        <v>10</v>
      </c>
      <c r="D92">
        <f>SUM($C$2:$C92)</f>
        <v>853</v>
      </c>
      <c r="E92">
        <f t="shared" si="3"/>
        <v>2587</v>
      </c>
    </row>
    <row r="93" spans="1:5" x14ac:dyDescent="0.25">
      <c r="A93" s="5">
        <v>44004</v>
      </c>
      <c r="B93" t="str">
        <f t="shared" si="2"/>
        <v>Monday</v>
      </c>
      <c r="C93">
        <v>10</v>
      </c>
      <c r="D93">
        <f>SUM($C$2:$C93)</f>
        <v>863</v>
      </c>
      <c r="E93">
        <f t="shared" si="3"/>
        <v>2577</v>
      </c>
    </row>
    <row r="94" spans="1:5" x14ac:dyDescent="0.25">
      <c r="A94" s="5">
        <v>44005</v>
      </c>
      <c r="B94" t="str">
        <f t="shared" si="2"/>
        <v>Tuesday</v>
      </c>
      <c r="C94">
        <v>10</v>
      </c>
      <c r="D94">
        <f>SUM($C$2:$C94)</f>
        <v>873</v>
      </c>
      <c r="E94">
        <f t="shared" si="3"/>
        <v>2567</v>
      </c>
    </row>
    <row r="95" spans="1:5" x14ac:dyDescent="0.25">
      <c r="A95" s="5">
        <v>44006</v>
      </c>
      <c r="B95" t="str">
        <f t="shared" si="2"/>
        <v>Wednesday</v>
      </c>
      <c r="C95">
        <v>10</v>
      </c>
      <c r="D95">
        <f>SUM($C$2:$C95)</f>
        <v>883</v>
      </c>
      <c r="E95">
        <f t="shared" si="3"/>
        <v>2557</v>
      </c>
    </row>
    <row r="96" spans="1:5" x14ac:dyDescent="0.25">
      <c r="A96" s="5">
        <v>44007</v>
      </c>
      <c r="B96" t="str">
        <f t="shared" si="2"/>
        <v>Thursday</v>
      </c>
      <c r="C96">
        <v>10</v>
      </c>
      <c r="D96">
        <f>SUM($C$2:$C96)</f>
        <v>893</v>
      </c>
      <c r="E96">
        <f t="shared" si="3"/>
        <v>2547</v>
      </c>
    </row>
    <row r="97" spans="1:5" x14ac:dyDescent="0.25">
      <c r="A97" s="5">
        <v>44008</v>
      </c>
      <c r="B97" t="str">
        <f t="shared" si="2"/>
        <v>Friday</v>
      </c>
      <c r="C97">
        <v>10</v>
      </c>
      <c r="D97">
        <f>SUM($C$2:$C97)</f>
        <v>903</v>
      </c>
      <c r="E97">
        <f t="shared" si="3"/>
        <v>2537</v>
      </c>
    </row>
    <row r="98" spans="1:5" x14ac:dyDescent="0.25">
      <c r="A98" s="5">
        <v>44009</v>
      </c>
      <c r="B98" t="str">
        <f t="shared" si="2"/>
        <v>Saturday</v>
      </c>
      <c r="C98">
        <v>10</v>
      </c>
      <c r="D98">
        <f>SUM($C$2:$C98)</f>
        <v>913</v>
      </c>
      <c r="E98">
        <f t="shared" si="3"/>
        <v>2527</v>
      </c>
    </row>
    <row r="99" spans="1:5" x14ac:dyDescent="0.25">
      <c r="A99" s="5">
        <v>44010</v>
      </c>
      <c r="B99" t="str">
        <f t="shared" si="2"/>
        <v>Sunday</v>
      </c>
      <c r="C99">
        <v>10</v>
      </c>
      <c r="D99">
        <f>SUM($C$2:$C99)</f>
        <v>923</v>
      </c>
      <c r="E99">
        <f t="shared" si="3"/>
        <v>2517</v>
      </c>
    </row>
    <row r="100" spans="1:5" x14ac:dyDescent="0.25">
      <c r="A100" s="5">
        <v>44011</v>
      </c>
      <c r="B100" t="str">
        <f t="shared" si="2"/>
        <v>Monday</v>
      </c>
      <c r="C100">
        <v>10</v>
      </c>
      <c r="D100">
        <f>SUM($C$2:$C100)</f>
        <v>933</v>
      </c>
      <c r="E100">
        <f t="shared" si="3"/>
        <v>2507</v>
      </c>
    </row>
    <row r="101" spans="1:5" x14ac:dyDescent="0.25">
      <c r="A101" s="5">
        <v>44012</v>
      </c>
      <c r="B101" t="str">
        <f t="shared" si="2"/>
        <v>Tuesday</v>
      </c>
      <c r="C101">
        <v>10</v>
      </c>
      <c r="D101">
        <f>SUM($C$2:$C101)</f>
        <v>943</v>
      </c>
      <c r="E101">
        <f t="shared" si="3"/>
        <v>2497</v>
      </c>
    </row>
    <row r="102" spans="1:5" x14ac:dyDescent="0.25">
      <c r="A102" s="5">
        <v>44013</v>
      </c>
      <c r="B102" t="str">
        <f t="shared" si="2"/>
        <v>Wednesday</v>
      </c>
      <c r="C102">
        <v>10</v>
      </c>
      <c r="D102">
        <f>SUM($C$2:$C102)</f>
        <v>953</v>
      </c>
      <c r="E102">
        <f t="shared" si="3"/>
        <v>2487</v>
      </c>
    </row>
    <row r="103" spans="1:5" x14ac:dyDescent="0.25">
      <c r="A103" s="5">
        <v>44014</v>
      </c>
      <c r="B103" t="str">
        <f t="shared" si="2"/>
        <v>Thursday</v>
      </c>
      <c r="C103">
        <v>10</v>
      </c>
      <c r="D103">
        <f>SUM($C$2:$C103)</f>
        <v>963</v>
      </c>
      <c r="E103">
        <f t="shared" si="3"/>
        <v>2477</v>
      </c>
    </row>
    <row r="104" spans="1:5" x14ac:dyDescent="0.25">
      <c r="A104" s="5">
        <v>44015</v>
      </c>
      <c r="B104" t="str">
        <f t="shared" si="2"/>
        <v>Friday</v>
      </c>
      <c r="C104">
        <v>10</v>
      </c>
      <c r="D104">
        <f>SUM($C$2:$C104)</f>
        <v>973</v>
      </c>
      <c r="E104">
        <f t="shared" si="3"/>
        <v>2467</v>
      </c>
    </row>
    <row r="105" spans="1:5" x14ac:dyDescent="0.25">
      <c r="A105" s="5">
        <v>44016</v>
      </c>
      <c r="B105" t="str">
        <f t="shared" si="2"/>
        <v>Saturday</v>
      </c>
      <c r="C105">
        <v>10</v>
      </c>
      <c r="D105">
        <f>SUM($C$2:$C105)</f>
        <v>983</v>
      </c>
      <c r="E105">
        <f t="shared" si="3"/>
        <v>2457</v>
      </c>
    </row>
    <row r="106" spans="1:5" x14ac:dyDescent="0.25">
      <c r="A106" s="5">
        <v>44017</v>
      </c>
      <c r="B106" t="str">
        <f t="shared" si="2"/>
        <v>Sunday</v>
      </c>
      <c r="C106">
        <v>10</v>
      </c>
      <c r="D106">
        <f>SUM($C$2:$C106)</f>
        <v>993</v>
      </c>
      <c r="E106">
        <f t="shared" si="3"/>
        <v>2447</v>
      </c>
    </row>
    <row r="107" spans="1:5" x14ac:dyDescent="0.25">
      <c r="A107" s="5">
        <v>44018</v>
      </c>
      <c r="B107" t="str">
        <f t="shared" si="2"/>
        <v>Monday</v>
      </c>
      <c r="C107">
        <v>10</v>
      </c>
      <c r="D107">
        <f>SUM($C$2:$C107)</f>
        <v>1003</v>
      </c>
      <c r="E107">
        <f t="shared" si="3"/>
        <v>2437</v>
      </c>
    </row>
    <row r="108" spans="1:5" x14ac:dyDescent="0.25">
      <c r="A108" s="5">
        <v>44019</v>
      </c>
      <c r="B108" t="str">
        <f t="shared" si="2"/>
        <v>Tuesday</v>
      </c>
      <c r="C108">
        <v>10</v>
      </c>
      <c r="D108">
        <f>SUM($C$2:$C108)</f>
        <v>1013</v>
      </c>
      <c r="E108">
        <f t="shared" si="3"/>
        <v>2427</v>
      </c>
    </row>
    <row r="109" spans="1:5" x14ac:dyDescent="0.25">
      <c r="A109" s="5">
        <v>44020</v>
      </c>
      <c r="B109" t="str">
        <f t="shared" si="2"/>
        <v>Wednesday</v>
      </c>
      <c r="C109">
        <v>10</v>
      </c>
      <c r="D109">
        <f>SUM($C$2:$C109)</f>
        <v>1023</v>
      </c>
      <c r="E109">
        <f t="shared" si="3"/>
        <v>2417</v>
      </c>
    </row>
    <row r="110" spans="1:5" x14ac:dyDescent="0.25">
      <c r="A110" s="5">
        <v>44021</v>
      </c>
      <c r="B110" t="str">
        <f t="shared" si="2"/>
        <v>Thursday</v>
      </c>
      <c r="C110">
        <v>10</v>
      </c>
      <c r="D110">
        <f>SUM($C$2:$C110)</f>
        <v>1033</v>
      </c>
      <c r="E110">
        <f t="shared" si="3"/>
        <v>2407</v>
      </c>
    </row>
    <row r="111" spans="1:5" x14ac:dyDescent="0.25">
      <c r="A111" s="5">
        <v>44022</v>
      </c>
      <c r="B111" t="str">
        <f t="shared" si="2"/>
        <v>Friday</v>
      </c>
      <c r="C111">
        <v>10</v>
      </c>
      <c r="D111">
        <f>SUM($C$2:$C111)</f>
        <v>1043</v>
      </c>
      <c r="E111">
        <f t="shared" si="3"/>
        <v>2397</v>
      </c>
    </row>
    <row r="112" spans="1:5" x14ac:dyDescent="0.25">
      <c r="A112" s="5">
        <v>44023</v>
      </c>
      <c r="B112" t="str">
        <f t="shared" si="2"/>
        <v>Saturday</v>
      </c>
      <c r="C112">
        <v>10</v>
      </c>
      <c r="D112">
        <f>SUM($C$2:$C112)</f>
        <v>1053</v>
      </c>
      <c r="E112">
        <f t="shared" si="3"/>
        <v>2387</v>
      </c>
    </row>
    <row r="113" spans="1:5" x14ac:dyDescent="0.25">
      <c r="A113" s="5">
        <v>44024</v>
      </c>
      <c r="B113" t="str">
        <f t="shared" si="2"/>
        <v>Sunday</v>
      </c>
      <c r="C113">
        <v>10</v>
      </c>
      <c r="D113">
        <f>SUM($C$2:$C113)</f>
        <v>1063</v>
      </c>
      <c r="E113">
        <f t="shared" si="3"/>
        <v>2377</v>
      </c>
    </row>
    <row r="114" spans="1:5" x14ac:dyDescent="0.25">
      <c r="A114" s="5">
        <v>44025</v>
      </c>
      <c r="B114" t="str">
        <f t="shared" si="2"/>
        <v>Monday</v>
      </c>
      <c r="C114">
        <v>10</v>
      </c>
      <c r="D114">
        <f>SUM($C$2:$C114)</f>
        <v>1073</v>
      </c>
      <c r="E114">
        <f t="shared" si="3"/>
        <v>2367</v>
      </c>
    </row>
    <row r="115" spans="1:5" x14ac:dyDescent="0.25">
      <c r="A115" s="5">
        <v>44026</v>
      </c>
      <c r="B115" t="str">
        <f t="shared" si="2"/>
        <v>Tuesday</v>
      </c>
      <c r="C115">
        <v>10</v>
      </c>
      <c r="D115">
        <f>SUM($C$2:$C115)</f>
        <v>1083</v>
      </c>
      <c r="E115">
        <f t="shared" si="3"/>
        <v>2357</v>
      </c>
    </row>
    <row r="116" spans="1:5" x14ac:dyDescent="0.25">
      <c r="A116" s="5">
        <v>44027</v>
      </c>
      <c r="B116" t="str">
        <f t="shared" si="2"/>
        <v>Wednesday</v>
      </c>
      <c r="C116">
        <v>10</v>
      </c>
      <c r="D116">
        <f>SUM($C$2:$C116)</f>
        <v>1093</v>
      </c>
      <c r="E116">
        <f t="shared" si="3"/>
        <v>2347</v>
      </c>
    </row>
    <row r="117" spans="1:5" x14ac:dyDescent="0.25">
      <c r="A117" s="5">
        <v>44028</v>
      </c>
      <c r="B117" t="str">
        <f t="shared" si="2"/>
        <v>Thursday</v>
      </c>
      <c r="C117">
        <v>10</v>
      </c>
      <c r="D117">
        <f>SUM($C$2:$C117)</f>
        <v>1103</v>
      </c>
      <c r="E117">
        <f t="shared" si="3"/>
        <v>2337</v>
      </c>
    </row>
    <row r="118" spans="1:5" x14ac:dyDescent="0.25">
      <c r="A118" s="5">
        <v>44029</v>
      </c>
      <c r="B118" t="str">
        <f t="shared" si="2"/>
        <v>Friday</v>
      </c>
      <c r="C118">
        <v>10</v>
      </c>
      <c r="D118">
        <f>SUM($C$2:$C118)</f>
        <v>1113</v>
      </c>
      <c r="E118">
        <f t="shared" si="3"/>
        <v>2327</v>
      </c>
    </row>
    <row r="119" spans="1:5" x14ac:dyDescent="0.25">
      <c r="A119" s="5">
        <v>44030</v>
      </c>
      <c r="B119" t="str">
        <f t="shared" si="2"/>
        <v>Saturday</v>
      </c>
      <c r="C119">
        <v>10</v>
      </c>
      <c r="D119">
        <f>SUM($C$2:$C119)</f>
        <v>1123</v>
      </c>
      <c r="E119">
        <f t="shared" si="3"/>
        <v>2317</v>
      </c>
    </row>
    <row r="120" spans="1:5" x14ac:dyDescent="0.25">
      <c r="A120" s="5">
        <v>44031</v>
      </c>
      <c r="B120" t="str">
        <f t="shared" si="2"/>
        <v>Sunday</v>
      </c>
      <c r="C120">
        <v>10</v>
      </c>
      <c r="D120">
        <f>SUM($C$2:$C120)</f>
        <v>1133</v>
      </c>
      <c r="E120">
        <f t="shared" si="3"/>
        <v>2307</v>
      </c>
    </row>
    <row r="121" spans="1:5" x14ac:dyDescent="0.25">
      <c r="A121" s="5">
        <v>44032</v>
      </c>
      <c r="B121" t="str">
        <f t="shared" si="2"/>
        <v>Monday</v>
      </c>
      <c r="C121">
        <v>10</v>
      </c>
      <c r="D121">
        <f>SUM($C$2:$C121)</f>
        <v>1143</v>
      </c>
      <c r="E121">
        <f t="shared" si="3"/>
        <v>2297</v>
      </c>
    </row>
    <row r="122" spans="1:5" x14ac:dyDescent="0.25">
      <c r="A122" s="5">
        <v>44033</v>
      </c>
      <c r="B122" t="str">
        <f t="shared" si="2"/>
        <v>Tuesday</v>
      </c>
      <c r="C122">
        <v>10</v>
      </c>
      <c r="D122">
        <f>SUM($C$2:$C122)</f>
        <v>1153</v>
      </c>
      <c r="E122">
        <f t="shared" si="3"/>
        <v>2287</v>
      </c>
    </row>
    <row r="123" spans="1:5" x14ac:dyDescent="0.25">
      <c r="A123" s="5">
        <v>44034</v>
      </c>
      <c r="B123" t="str">
        <f t="shared" si="2"/>
        <v>Wednesday</v>
      </c>
      <c r="C123">
        <v>10</v>
      </c>
      <c r="D123">
        <f>SUM($C$2:$C123)</f>
        <v>1163</v>
      </c>
      <c r="E123">
        <f t="shared" si="3"/>
        <v>2277</v>
      </c>
    </row>
    <row r="124" spans="1:5" x14ac:dyDescent="0.25">
      <c r="A124" s="5">
        <v>44035</v>
      </c>
      <c r="B124" t="str">
        <f t="shared" si="2"/>
        <v>Thursday</v>
      </c>
      <c r="C124">
        <v>10</v>
      </c>
      <c r="D124">
        <f>SUM($C$2:$C124)</f>
        <v>1173</v>
      </c>
      <c r="E124">
        <f t="shared" si="3"/>
        <v>2267</v>
      </c>
    </row>
    <row r="125" spans="1:5" x14ac:dyDescent="0.25">
      <c r="A125" s="5">
        <v>44036</v>
      </c>
      <c r="B125" t="str">
        <f t="shared" si="2"/>
        <v>Friday</v>
      </c>
      <c r="C125">
        <v>10</v>
      </c>
      <c r="D125">
        <f>SUM($C$2:$C125)</f>
        <v>1183</v>
      </c>
      <c r="E125">
        <f t="shared" si="3"/>
        <v>2257</v>
      </c>
    </row>
    <row r="126" spans="1:5" x14ac:dyDescent="0.25">
      <c r="A126" s="5">
        <v>44037</v>
      </c>
      <c r="B126" t="str">
        <f t="shared" si="2"/>
        <v>Saturday</v>
      </c>
      <c r="C126">
        <v>10</v>
      </c>
      <c r="D126">
        <f>SUM($C$2:$C126)</f>
        <v>1193</v>
      </c>
      <c r="E126">
        <f t="shared" si="3"/>
        <v>2247</v>
      </c>
    </row>
    <row r="127" spans="1:5" x14ac:dyDescent="0.25">
      <c r="A127" s="5">
        <v>44038</v>
      </c>
      <c r="B127" t="str">
        <f t="shared" si="2"/>
        <v>Sunday</v>
      </c>
      <c r="C127">
        <v>10</v>
      </c>
      <c r="D127">
        <f>SUM($C$2:$C127)</f>
        <v>1203</v>
      </c>
      <c r="E127">
        <f t="shared" si="3"/>
        <v>2237</v>
      </c>
    </row>
    <row r="128" spans="1:5" x14ac:dyDescent="0.25">
      <c r="A128" s="5">
        <v>44039</v>
      </c>
      <c r="B128" t="str">
        <f t="shared" si="2"/>
        <v>Monday</v>
      </c>
      <c r="C128">
        <v>10</v>
      </c>
      <c r="D128">
        <f>SUM($C$2:$C128)</f>
        <v>1213</v>
      </c>
      <c r="E128">
        <f t="shared" si="3"/>
        <v>2227</v>
      </c>
    </row>
    <row r="129" spans="1:5" x14ac:dyDescent="0.25">
      <c r="A129" s="5">
        <v>44040</v>
      </c>
      <c r="B129" t="str">
        <f t="shared" si="2"/>
        <v>Tuesday</v>
      </c>
      <c r="C129">
        <v>10</v>
      </c>
      <c r="D129">
        <f>SUM($C$2:$C129)</f>
        <v>1223</v>
      </c>
      <c r="E129">
        <f t="shared" si="3"/>
        <v>2217</v>
      </c>
    </row>
    <row r="130" spans="1:5" x14ac:dyDescent="0.25">
      <c r="A130" s="5">
        <v>44041</v>
      </c>
      <c r="B130" t="str">
        <f t="shared" si="2"/>
        <v>Wednesday</v>
      </c>
      <c r="C130">
        <v>10</v>
      </c>
      <c r="D130">
        <f>SUM($C$2:$C130)</f>
        <v>1233</v>
      </c>
      <c r="E130">
        <f t="shared" si="3"/>
        <v>2207</v>
      </c>
    </row>
    <row r="131" spans="1:5" x14ac:dyDescent="0.25">
      <c r="A131" s="5">
        <v>44042</v>
      </c>
      <c r="B131" t="str">
        <f t="shared" ref="B131:B194" si="4">TEXT(A131,"DDDD")</f>
        <v>Thursday</v>
      </c>
      <c r="C131">
        <v>10</v>
      </c>
      <c r="D131">
        <f>SUM($C$2:$C131)</f>
        <v>1243</v>
      </c>
      <c r="E131">
        <f t="shared" ref="E131:E194" si="5">SUM(3440-$D131)</f>
        <v>2197</v>
      </c>
    </row>
    <row r="132" spans="1:5" x14ac:dyDescent="0.25">
      <c r="A132" s="5">
        <v>44043</v>
      </c>
      <c r="B132" t="str">
        <f t="shared" si="4"/>
        <v>Friday</v>
      </c>
      <c r="C132">
        <v>10</v>
      </c>
      <c r="D132">
        <f>SUM($C$2:$C132)</f>
        <v>1253</v>
      </c>
      <c r="E132">
        <f t="shared" si="5"/>
        <v>2187</v>
      </c>
    </row>
    <row r="133" spans="1:5" x14ac:dyDescent="0.25">
      <c r="A133" s="5">
        <v>44044</v>
      </c>
      <c r="B133" t="str">
        <f t="shared" si="4"/>
        <v>Saturday</v>
      </c>
      <c r="C133">
        <v>10</v>
      </c>
      <c r="D133">
        <f>SUM($C$2:$C133)</f>
        <v>1263</v>
      </c>
      <c r="E133">
        <f t="shared" si="5"/>
        <v>2177</v>
      </c>
    </row>
    <row r="134" spans="1:5" x14ac:dyDescent="0.25">
      <c r="A134" s="5">
        <v>44045</v>
      </c>
      <c r="B134" t="str">
        <f t="shared" si="4"/>
        <v>Sunday</v>
      </c>
      <c r="C134">
        <v>10</v>
      </c>
      <c r="D134">
        <f>SUM($C$2:$C134)</f>
        <v>1273</v>
      </c>
      <c r="E134">
        <f t="shared" si="5"/>
        <v>2167</v>
      </c>
    </row>
    <row r="135" spans="1:5" x14ac:dyDescent="0.25">
      <c r="A135" s="5">
        <v>44046</v>
      </c>
      <c r="B135" t="str">
        <f t="shared" si="4"/>
        <v>Monday</v>
      </c>
      <c r="C135">
        <v>10</v>
      </c>
      <c r="D135">
        <f>SUM($C$2:$C135)</f>
        <v>1283</v>
      </c>
      <c r="E135">
        <f t="shared" si="5"/>
        <v>2157</v>
      </c>
    </row>
    <row r="136" spans="1:5" x14ac:dyDescent="0.25">
      <c r="A136" s="5">
        <v>44047</v>
      </c>
      <c r="B136" t="str">
        <f t="shared" si="4"/>
        <v>Tuesday</v>
      </c>
      <c r="C136">
        <v>10</v>
      </c>
      <c r="D136">
        <f>SUM($C$2:$C136)</f>
        <v>1293</v>
      </c>
      <c r="E136">
        <f t="shared" si="5"/>
        <v>2147</v>
      </c>
    </row>
    <row r="137" spans="1:5" x14ac:dyDescent="0.25">
      <c r="A137" s="5">
        <v>44048</v>
      </c>
      <c r="B137" t="str">
        <f t="shared" si="4"/>
        <v>Wednesday</v>
      </c>
      <c r="C137">
        <v>10</v>
      </c>
      <c r="D137">
        <f>SUM($C$2:$C137)</f>
        <v>1303</v>
      </c>
      <c r="E137">
        <f t="shared" si="5"/>
        <v>2137</v>
      </c>
    </row>
    <row r="138" spans="1:5" x14ac:dyDescent="0.25">
      <c r="A138" s="5">
        <v>44049</v>
      </c>
      <c r="B138" t="str">
        <f t="shared" si="4"/>
        <v>Thursday</v>
      </c>
      <c r="C138">
        <v>10</v>
      </c>
      <c r="D138">
        <f>SUM($C$2:$C138)</f>
        <v>1313</v>
      </c>
      <c r="E138">
        <f t="shared" si="5"/>
        <v>2127</v>
      </c>
    </row>
    <row r="139" spans="1:5" x14ac:dyDescent="0.25">
      <c r="A139" s="5">
        <v>44050</v>
      </c>
      <c r="B139" t="str">
        <f t="shared" si="4"/>
        <v>Friday</v>
      </c>
      <c r="C139">
        <v>10</v>
      </c>
      <c r="D139">
        <f>SUM($C$2:$C139)</f>
        <v>1323</v>
      </c>
      <c r="E139">
        <f t="shared" si="5"/>
        <v>2117</v>
      </c>
    </row>
    <row r="140" spans="1:5" x14ac:dyDescent="0.25">
      <c r="A140" s="5">
        <v>44051</v>
      </c>
      <c r="B140" t="str">
        <f t="shared" si="4"/>
        <v>Saturday</v>
      </c>
      <c r="C140">
        <v>10</v>
      </c>
      <c r="D140">
        <f>SUM($C$2:$C140)</f>
        <v>1333</v>
      </c>
      <c r="E140">
        <f t="shared" si="5"/>
        <v>2107</v>
      </c>
    </row>
    <row r="141" spans="1:5" x14ac:dyDescent="0.25">
      <c r="A141" s="5">
        <v>44052</v>
      </c>
      <c r="B141" t="str">
        <f t="shared" si="4"/>
        <v>Sunday</v>
      </c>
      <c r="C141">
        <v>10</v>
      </c>
      <c r="D141">
        <f>SUM($C$2:$C141)</f>
        <v>1343</v>
      </c>
      <c r="E141">
        <f t="shared" si="5"/>
        <v>2097</v>
      </c>
    </row>
    <row r="142" spans="1:5" x14ac:dyDescent="0.25">
      <c r="A142" s="5">
        <v>44053</v>
      </c>
      <c r="B142" t="str">
        <f t="shared" si="4"/>
        <v>Monday</v>
      </c>
      <c r="C142">
        <v>10</v>
      </c>
      <c r="D142">
        <f>SUM($C$2:$C142)</f>
        <v>1353</v>
      </c>
      <c r="E142">
        <f t="shared" si="5"/>
        <v>2087</v>
      </c>
    </row>
    <row r="143" spans="1:5" x14ac:dyDescent="0.25">
      <c r="A143" s="5">
        <v>44054</v>
      </c>
      <c r="B143" t="str">
        <f t="shared" si="4"/>
        <v>Tuesday</v>
      </c>
      <c r="C143">
        <v>10</v>
      </c>
      <c r="D143">
        <f>SUM($C$2:$C143)</f>
        <v>1363</v>
      </c>
      <c r="E143">
        <f t="shared" si="5"/>
        <v>2077</v>
      </c>
    </row>
    <row r="144" spans="1:5" x14ac:dyDescent="0.25">
      <c r="A144" s="5">
        <v>44055</v>
      </c>
      <c r="B144" t="str">
        <f t="shared" si="4"/>
        <v>Wednesday</v>
      </c>
      <c r="C144">
        <v>10</v>
      </c>
      <c r="D144">
        <f>SUM($C$2:$C144)</f>
        <v>1373</v>
      </c>
      <c r="E144">
        <f t="shared" si="5"/>
        <v>2067</v>
      </c>
    </row>
    <row r="145" spans="1:5" x14ac:dyDescent="0.25">
      <c r="A145" s="5">
        <v>44056</v>
      </c>
      <c r="B145" t="str">
        <f t="shared" si="4"/>
        <v>Thursday</v>
      </c>
      <c r="C145">
        <v>10</v>
      </c>
      <c r="D145">
        <f>SUM($C$2:$C145)</f>
        <v>1383</v>
      </c>
      <c r="E145">
        <f t="shared" si="5"/>
        <v>2057</v>
      </c>
    </row>
    <row r="146" spans="1:5" x14ac:dyDescent="0.25">
      <c r="A146" s="5">
        <v>44057</v>
      </c>
      <c r="B146" t="str">
        <f t="shared" si="4"/>
        <v>Friday</v>
      </c>
      <c r="C146">
        <v>10</v>
      </c>
      <c r="D146">
        <f>SUM($C$2:$C146)</f>
        <v>1393</v>
      </c>
      <c r="E146">
        <f t="shared" si="5"/>
        <v>2047</v>
      </c>
    </row>
    <row r="147" spans="1:5" x14ac:dyDescent="0.25">
      <c r="A147" s="5">
        <v>44058</v>
      </c>
      <c r="B147" t="str">
        <f t="shared" si="4"/>
        <v>Saturday</v>
      </c>
      <c r="C147">
        <v>10</v>
      </c>
      <c r="D147">
        <f>SUM($C$2:$C147)</f>
        <v>1403</v>
      </c>
      <c r="E147">
        <f t="shared" si="5"/>
        <v>2037</v>
      </c>
    </row>
    <row r="148" spans="1:5" x14ac:dyDescent="0.25">
      <c r="A148" s="5">
        <v>44059</v>
      </c>
      <c r="B148" t="str">
        <f t="shared" si="4"/>
        <v>Sunday</v>
      </c>
      <c r="C148">
        <v>10</v>
      </c>
      <c r="D148">
        <f>SUM($C$2:$C148)</f>
        <v>1413</v>
      </c>
      <c r="E148">
        <f t="shared" si="5"/>
        <v>2027</v>
      </c>
    </row>
    <row r="149" spans="1:5" x14ac:dyDescent="0.25">
      <c r="A149" s="5">
        <v>44060</v>
      </c>
      <c r="B149" t="str">
        <f t="shared" si="4"/>
        <v>Monday</v>
      </c>
      <c r="C149">
        <v>10</v>
      </c>
      <c r="D149">
        <f>SUM($C$2:$C149)</f>
        <v>1423</v>
      </c>
      <c r="E149">
        <f t="shared" si="5"/>
        <v>2017</v>
      </c>
    </row>
    <row r="150" spans="1:5" x14ac:dyDescent="0.25">
      <c r="A150" s="5">
        <v>44061</v>
      </c>
      <c r="B150" t="str">
        <f t="shared" si="4"/>
        <v>Tuesday</v>
      </c>
      <c r="C150">
        <v>10</v>
      </c>
      <c r="D150">
        <f>SUM($C$2:$C150)</f>
        <v>1433</v>
      </c>
      <c r="E150">
        <f t="shared" si="5"/>
        <v>2007</v>
      </c>
    </row>
    <row r="151" spans="1:5" x14ac:dyDescent="0.25">
      <c r="A151" s="5">
        <v>44062</v>
      </c>
      <c r="B151" t="str">
        <f t="shared" si="4"/>
        <v>Wednesday</v>
      </c>
      <c r="C151">
        <v>10</v>
      </c>
      <c r="D151">
        <f>SUM($C$2:$C151)</f>
        <v>1443</v>
      </c>
      <c r="E151">
        <f t="shared" si="5"/>
        <v>1997</v>
      </c>
    </row>
    <row r="152" spans="1:5" x14ac:dyDescent="0.25">
      <c r="A152" s="5">
        <v>44063</v>
      </c>
      <c r="B152" t="str">
        <f t="shared" si="4"/>
        <v>Thursday</v>
      </c>
      <c r="C152">
        <v>10</v>
      </c>
      <c r="D152">
        <f>SUM($C$2:$C152)</f>
        <v>1453</v>
      </c>
      <c r="E152">
        <f t="shared" si="5"/>
        <v>1987</v>
      </c>
    </row>
    <row r="153" spans="1:5" x14ac:dyDescent="0.25">
      <c r="A153" s="5">
        <v>44064</v>
      </c>
      <c r="B153" t="str">
        <f t="shared" si="4"/>
        <v>Friday</v>
      </c>
      <c r="C153">
        <v>10</v>
      </c>
      <c r="D153">
        <f>SUM($C$2:$C153)</f>
        <v>1463</v>
      </c>
      <c r="E153">
        <f t="shared" si="5"/>
        <v>1977</v>
      </c>
    </row>
    <row r="154" spans="1:5" x14ac:dyDescent="0.25">
      <c r="A154" s="5">
        <v>44065</v>
      </c>
      <c r="B154" t="str">
        <f t="shared" si="4"/>
        <v>Saturday</v>
      </c>
      <c r="C154">
        <v>10</v>
      </c>
      <c r="D154">
        <f>SUM($C$2:$C154)</f>
        <v>1473</v>
      </c>
      <c r="E154">
        <f t="shared" si="5"/>
        <v>1967</v>
      </c>
    </row>
    <row r="155" spans="1:5" x14ac:dyDescent="0.25">
      <c r="A155" s="5">
        <v>44066</v>
      </c>
      <c r="B155" t="str">
        <f t="shared" si="4"/>
        <v>Sunday</v>
      </c>
      <c r="C155">
        <v>10</v>
      </c>
      <c r="D155">
        <f>SUM($C$2:$C155)</f>
        <v>1483</v>
      </c>
      <c r="E155">
        <f t="shared" si="5"/>
        <v>1957</v>
      </c>
    </row>
    <row r="156" spans="1:5" x14ac:dyDescent="0.25">
      <c r="A156" s="5">
        <v>44067</v>
      </c>
      <c r="B156" t="str">
        <f t="shared" si="4"/>
        <v>Monday</v>
      </c>
      <c r="C156">
        <v>10</v>
      </c>
      <c r="D156">
        <f>SUM($C$2:$C156)</f>
        <v>1493</v>
      </c>
      <c r="E156">
        <f t="shared" si="5"/>
        <v>1947</v>
      </c>
    </row>
    <row r="157" spans="1:5" x14ac:dyDescent="0.25">
      <c r="A157" s="5">
        <v>44068</v>
      </c>
      <c r="B157" t="str">
        <f t="shared" si="4"/>
        <v>Tuesday</v>
      </c>
      <c r="C157">
        <v>10</v>
      </c>
      <c r="D157">
        <f>SUM($C$2:$C157)</f>
        <v>1503</v>
      </c>
      <c r="E157">
        <f t="shared" si="5"/>
        <v>1937</v>
      </c>
    </row>
    <row r="158" spans="1:5" x14ac:dyDescent="0.25">
      <c r="A158" s="5">
        <v>44069</v>
      </c>
      <c r="B158" t="str">
        <f t="shared" si="4"/>
        <v>Wednesday</v>
      </c>
      <c r="C158">
        <v>10</v>
      </c>
      <c r="D158">
        <f>SUM($C$2:$C158)</f>
        <v>1513</v>
      </c>
      <c r="E158">
        <f t="shared" si="5"/>
        <v>1927</v>
      </c>
    </row>
    <row r="159" spans="1:5" x14ac:dyDescent="0.25">
      <c r="A159" s="5">
        <v>44070</v>
      </c>
      <c r="B159" t="str">
        <f t="shared" si="4"/>
        <v>Thursday</v>
      </c>
      <c r="C159">
        <v>10</v>
      </c>
      <c r="D159">
        <f>SUM($C$2:$C159)</f>
        <v>1523</v>
      </c>
      <c r="E159">
        <f t="shared" si="5"/>
        <v>1917</v>
      </c>
    </row>
    <row r="160" spans="1:5" x14ac:dyDescent="0.25">
      <c r="A160" s="5">
        <v>44071</v>
      </c>
      <c r="B160" t="str">
        <f t="shared" si="4"/>
        <v>Friday</v>
      </c>
      <c r="C160">
        <v>10</v>
      </c>
      <c r="D160">
        <f>SUM($C$2:$C160)</f>
        <v>1533</v>
      </c>
      <c r="E160">
        <f t="shared" si="5"/>
        <v>1907</v>
      </c>
    </row>
    <row r="161" spans="1:5" x14ac:dyDescent="0.25">
      <c r="A161" s="5">
        <v>44072</v>
      </c>
      <c r="B161" t="str">
        <f t="shared" si="4"/>
        <v>Saturday</v>
      </c>
      <c r="C161">
        <v>10</v>
      </c>
      <c r="D161">
        <f>SUM($C$2:$C161)</f>
        <v>1543</v>
      </c>
      <c r="E161">
        <f t="shared" si="5"/>
        <v>1897</v>
      </c>
    </row>
    <row r="162" spans="1:5" x14ac:dyDescent="0.25">
      <c r="A162" s="5">
        <v>44073</v>
      </c>
      <c r="B162" t="str">
        <f t="shared" si="4"/>
        <v>Sunday</v>
      </c>
      <c r="C162">
        <v>10</v>
      </c>
      <c r="D162">
        <f>SUM($C$2:$C162)</f>
        <v>1553</v>
      </c>
      <c r="E162">
        <f t="shared" si="5"/>
        <v>1887</v>
      </c>
    </row>
    <row r="163" spans="1:5" x14ac:dyDescent="0.25">
      <c r="A163" s="5">
        <v>44074</v>
      </c>
      <c r="B163" t="str">
        <f t="shared" si="4"/>
        <v>Monday</v>
      </c>
      <c r="C163">
        <v>10</v>
      </c>
      <c r="D163">
        <f>SUM($C$2:$C163)</f>
        <v>1563</v>
      </c>
      <c r="E163">
        <f t="shared" si="5"/>
        <v>1877</v>
      </c>
    </row>
    <row r="164" spans="1:5" x14ac:dyDescent="0.25">
      <c r="A164" s="5">
        <v>44075</v>
      </c>
      <c r="B164" t="str">
        <f t="shared" si="4"/>
        <v>Tuesday</v>
      </c>
      <c r="C164">
        <v>10</v>
      </c>
      <c r="D164">
        <f>SUM($C$2:$C164)</f>
        <v>1573</v>
      </c>
      <c r="E164">
        <f t="shared" si="5"/>
        <v>1867</v>
      </c>
    </row>
    <row r="165" spans="1:5" x14ac:dyDescent="0.25">
      <c r="A165" s="5">
        <v>44076</v>
      </c>
      <c r="B165" t="str">
        <f t="shared" si="4"/>
        <v>Wednesday</v>
      </c>
      <c r="C165">
        <v>10</v>
      </c>
      <c r="D165">
        <f>SUM($C$2:$C165)</f>
        <v>1583</v>
      </c>
      <c r="E165">
        <f t="shared" si="5"/>
        <v>1857</v>
      </c>
    </row>
    <row r="166" spans="1:5" x14ac:dyDescent="0.25">
      <c r="A166" s="5">
        <v>44077</v>
      </c>
      <c r="B166" t="str">
        <f t="shared" si="4"/>
        <v>Thursday</v>
      </c>
      <c r="C166">
        <v>10</v>
      </c>
      <c r="D166">
        <f>SUM($C$2:$C166)</f>
        <v>1593</v>
      </c>
      <c r="E166">
        <f t="shared" si="5"/>
        <v>1847</v>
      </c>
    </row>
    <row r="167" spans="1:5" x14ac:dyDescent="0.25">
      <c r="A167" s="5">
        <v>44078</v>
      </c>
      <c r="B167" t="str">
        <f t="shared" si="4"/>
        <v>Friday</v>
      </c>
      <c r="C167">
        <v>10</v>
      </c>
      <c r="D167">
        <f>SUM($C$2:$C167)</f>
        <v>1603</v>
      </c>
      <c r="E167">
        <f t="shared" si="5"/>
        <v>1837</v>
      </c>
    </row>
    <row r="168" spans="1:5" x14ac:dyDescent="0.25">
      <c r="A168" s="5">
        <v>44079</v>
      </c>
      <c r="B168" t="str">
        <f t="shared" si="4"/>
        <v>Saturday</v>
      </c>
      <c r="C168">
        <v>10</v>
      </c>
      <c r="D168">
        <f>SUM($C$2:$C168)</f>
        <v>1613</v>
      </c>
      <c r="E168">
        <f t="shared" si="5"/>
        <v>1827</v>
      </c>
    </row>
    <row r="169" spans="1:5" x14ac:dyDescent="0.25">
      <c r="A169" s="5">
        <v>44080</v>
      </c>
      <c r="B169" t="str">
        <f t="shared" si="4"/>
        <v>Sunday</v>
      </c>
      <c r="C169">
        <v>10</v>
      </c>
      <c r="D169">
        <f>SUM($C$2:$C169)</f>
        <v>1623</v>
      </c>
      <c r="E169">
        <f t="shared" si="5"/>
        <v>1817</v>
      </c>
    </row>
    <row r="170" spans="1:5" x14ac:dyDescent="0.25">
      <c r="A170" s="5">
        <v>44081</v>
      </c>
      <c r="B170" t="str">
        <f t="shared" si="4"/>
        <v>Monday</v>
      </c>
      <c r="C170">
        <v>10</v>
      </c>
      <c r="D170">
        <f>SUM($C$2:$C170)</f>
        <v>1633</v>
      </c>
      <c r="E170">
        <f t="shared" si="5"/>
        <v>1807</v>
      </c>
    </row>
    <row r="171" spans="1:5" x14ac:dyDescent="0.25">
      <c r="A171" s="5">
        <v>44082</v>
      </c>
      <c r="B171" t="str">
        <f t="shared" si="4"/>
        <v>Tuesday</v>
      </c>
      <c r="C171">
        <v>10</v>
      </c>
      <c r="D171">
        <f>SUM($C$2:$C171)</f>
        <v>1643</v>
      </c>
      <c r="E171">
        <f t="shared" si="5"/>
        <v>1797</v>
      </c>
    </row>
    <row r="172" spans="1:5" x14ac:dyDescent="0.25">
      <c r="A172" s="5">
        <v>44083</v>
      </c>
      <c r="B172" t="str">
        <f t="shared" si="4"/>
        <v>Wednesday</v>
      </c>
      <c r="C172">
        <v>10</v>
      </c>
      <c r="D172">
        <f>SUM($C$2:$C172)</f>
        <v>1653</v>
      </c>
      <c r="E172">
        <f t="shared" si="5"/>
        <v>1787</v>
      </c>
    </row>
    <row r="173" spans="1:5" x14ac:dyDescent="0.25">
      <c r="A173" s="5">
        <v>44084</v>
      </c>
      <c r="B173" t="str">
        <f t="shared" si="4"/>
        <v>Thursday</v>
      </c>
      <c r="C173">
        <v>10</v>
      </c>
      <c r="D173">
        <f>SUM($C$2:$C173)</f>
        <v>1663</v>
      </c>
      <c r="E173">
        <f t="shared" si="5"/>
        <v>1777</v>
      </c>
    </row>
    <row r="174" spans="1:5" x14ac:dyDescent="0.25">
      <c r="A174" s="5">
        <v>44085</v>
      </c>
      <c r="B174" t="str">
        <f t="shared" si="4"/>
        <v>Friday</v>
      </c>
      <c r="C174">
        <v>10</v>
      </c>
      <c r="D174">
        <f>SUM($C$2:$C174)</f>
        <v>1673</v>
      </c>
      <c r="E174">
        <f t="shared" si="5"/>
        <v>1767</v>
      </c>
    </row>
    <row r="175" spans="1:5" x14ac:dyDescent="0.25">
      <c r="A175" s="5">
        <v>44086</v>
      </c>
      <c r="B175" t="str">
        <f t="shared" si="4"/>
        <v>Saturday</v>
      </c>
      <c r="C175">
        <v>10</v>
      </c>
      <c r="D175">
        <f>SUM($C$2:$C175)</f>
        <v>1683</v>
      </c>
      <c r="E175">
        <f t="shared" si="5"/>
        <v>1757</v>
      </c>
    </row>
    <row r="176" spans="1:5" x14ac:dyDescent="0.25">
      <c r="A176" s="5">
        <v>44087</v>
      </c>
      <c r="B176" t="str">
        <f t="shared" si="4"/>
        <v>Sunday</v>
      </c>
      <c r="C176">
        <v>10</v>
      </c>
      <c r="D176">
        <f>SUM($C$2:$C176)</f>
        <v>1693</v>
      </c>
      <c r="E176">
        <f t="shared" si="5"/>
        <v>1747</v>
      </c>
    </row>
    <row r="177" spans="1:5" x14ac:dyDescent="0.25">
      <c r="A177" s="5">
        <v>44088</v>
      </c>
      <c r="B177" t="str">
        <f t="shared" si="4"/>
        <v>Monday</v>
      </c>
      <c r="C177">
        <v>10</v>
      </c>
      <c r="D177">
        <f>SUM($C$2:$C177)</f>
        <v>1703</v>
      </c>
      <c r="E177">
        <f t="shared" si="5"/>
        <v>1737</v>
      </c>
    </row>
    <row r="178" spans="1:5" x14ac:dyDescent="0.25">
      <c r="A178" s="5">
        <v>44089</v>
      </c>
      <c r="B178" t="str">
        <f t="shared" si="4"/>
        <v>Tuesday</v>
      </c>
      <c r="C178">
        <v>10</v>
      </c>
      <c r="D178">
        <f>SUM($C$2:$C178)</f>
        <v>1713</v>
      </c>
      <c r="E178">
        <f t="shared" si="5"/>
        <v>1727</v>
      </c>
    </row>
    <row r="179" spans="1:5" x14ac:dyDescent="0.25">
      <c r="A179" s="5">
        <v>44090</v>
      </c>
      <c r="B179" t="str">
        <f t="shared" si="4"/>
        <v>Wednesday</v>
      </c>
      <c r="C179">
        <v>10</v>
      </c>
      <c r="D179">
        <f>SUM($C$2:$C179)</f>
        <v>1723</v>
      </c>
      <c r="E179">
        <f t="shared" si="5"/>
        <v>1717</v>
      </c>
    </row>
    <row r="180" spans="1:5" x14ac:dyDescent="0.25">
      <c r="A180" s="5">
        <v>44091</v>
      </c>
      <c r="B180" t="str">
        <f t="shared" si="4"/>
        <v>Thursday</v>
      </c>
      <c r="C180">
        <v>10</v>
      </c>
      <c r="D180">
        <f>SUM($C$2:$C180)</f>
        <v>1733</v>
      </c>
      <c r="E180">
        <f t="shared" si="5"/>
        <v>1707</v>
      </c>
    </row>
    <row r="181" spans="1:5" x14ac:dyDescent="0.25">
      <c r="A181" s="5">
        <v>44092</v>
      </c>
      <c r="B181" t="str">
        <f t="shared" si="4"/>
        <v>Friday</v>
      </c>
      <c r="C181">
        <v>10</v>
      </c>
      <c r="D181">
        <f>SUM($C$2:$C181)</f>
        <v>1743</v>
      </c>
      <c r="E181">
        <f t="shared" si="5"/>
        <v>1697</v>
      </c>
    </row>
    <row r="182" spans="1:5" x14ac:dyDescent="0.25">
      <c r="A182" s="5">
        <v>44093</v>
      </c>
      <c r="B182" t="str">
        <f t="shared" si="4"/>
        <v>Saturday</v>
      </c>
      <c r="C182">
        <v>10</v>
      </c>
      <c r="D182">
        <f>SUM($C$2:$C182)</f>
        <v>1753</v>
      </c>
      <c r="E182">
        <f t="shared" si="5"/>
        <v>1687</v>
      </c>
    </row>
    <row r="183" spans="1:5" x14ac:dyDescent="0.25">
      <c r="A183" s="5">
        <v>44094</v>
      </c>
      <c r="B183" t="str">
        <f t="shared" si="4"/>
        <v>Sunday</v>
      </c>
      <c r="C183">
        <v>10</v>
      </c>
      <c r="D183">
        <f>SUM($C$2:$C183)</f>
        <v>1763</v>
      </c>
      <c r="E183">
        <f t="shared" si="5"/>
        <v>1677</v>
      </c>
    </row>
    <row r="184" spans="1:5" x14ac:dyDescent="0.25">
      <c r="A184" s="5">
        <v>44095</v>
      </c>
      <c r="B184" t="str">
        <f t="shared" si="4"/>
        <v>Monday</v>
      </c>
      <c r="C184">
        <v>10</v>
      </c>
      <c r="D184">
        <f>SUM($C$2:$C184)</f>
        <v>1773</v>
      </c>
      <c r="E184">
        <f t="shared" si="5"/>
        <v>1667</v>
      </c>
    </row>
    <row r="185" spans="1:5" x14ac:dyDescent="0.25">
      <c r="A185" s="5">
        <v>44096</v>
      </c>
      <c r="B185" t="str">
        <f t="shared" si="4"/>
        <v>Tuesday</v>
      </c>
      <c r="C185">
        <v>10</v>
      </c>
      <c r="D185">
        <f>SUM($C$2:$C185)</f>
        <v>1783</v>
      </c>
      <c r="E185">
        <f t="shared" si="5"/>
        <v>1657</v>
      </c>
    </row>
    <row r="186" spans="1:5" x14ac:dyDescent="0.25">
      <c r="A186" s="5">
        <v>44097</v>
      </c>
      <c r="B186" t="str">
        <f t="shared" si="4"/>
        <v>Wednesday</v>
      </c>
      <c r="C186">
        <v>10</v>
      </c>
      <c r="D186">
        <f>SUM($C$2:$C186)</f>
        <v>1793</v>
      </c>
      <c r="E186">
        <f t="shared" si="5"/>
        <v>1647</v>
      </c>
    </row>
    <row r="187" spans="1:5" x14ac:dyDescent="0.25">
      <c r="A187" s="5">
        <v>44098</v>
      </c>
      <c r="B187" t="str">
        <f t="shared" si="4"/>
        <v>Thursday</v>
      </c>
      <c r="C187">
        <v>10</v>
      </c>
      <c r="D187">
        <f>SUM($C$2:$C187)</f>
        <v>1803</v>
      </c>
      <c r="E187">
        <f t="shared" si="5"/>
        <v>1637</v>
      </c>
    </row>
    <row r="188" spans="1:5" x14ac:dyDescent="0.25">
      <c r="A188" s="5">
        <v>44099</v>
      </c>
      <c r="B188" t="str">
        <f t="shared" si="4"/>
        <v>Friday</v>
      </c>
      <c r="C188">
        <v>10</v>
      </c>
      <c r="D188">
        <f>SUM($C$2:$C188)</f>
        <v>1813</v>
      </c>
      <c r="E188">
        <f t="shared" si="5"/>
        <v>1627</v>
      </c>
    </row>
    <row r="189" spans="1:5" x14ac:dyDescent="0.25">
      <c r="A189" s="5">
        <v>44100</v>
      </c>
      <c r="B189" t="str">
        <f t="shared" si="4"/>
        <v>Saturday</v>
      </c>
      <c r="C189">
        <v>10</v>
      </c>
      <c r="D189">
        <f>SUM($C$2:$C189)</f>
        <v>1823</v>
      </c>
      <c r="E189">
        <f t="shared" si="5"/>
        <v>1617</v>
      </c>
    </row>
    <row r="190" spans="1:5" x14ac:dyDescent="0.25">
      <c r="A190" s="5">
        <v>44101</v>
      </c>
      <c r="B190" t="str">
        <f t="shared" si="4"/>
        <v>Sunday</v>
      </c>
      <c r="C190">
        <v>10</v>
      </c>
      <c r="D190">
        <f>SUM($C$2:$C190)</f>
        <v>1833</v>
      </c>
      <c r="E190">
        <f t="shared" si="5"/>
        <v>1607</v>
      </c>
    </row>
    <row r="191" spans="1:5" x14ac:dyDescent="0.25">
      <c r="A191" s="5">
        <v>44102</v>
      </c>
      <c r="B191" t="str">
        <f t="shared" si="4"/>
        <v>Monday</v>
      </c>
      <c r="C191">
        <v>10</v>
      </c>
      <c r="D191">
        <f>SUM($C$2:$C191)</f>
        <v>1843</v>
      </c>
      <c r="E191">
        <f t="shared" si="5"/>
        <v>1597</v>
      </c>
    </row>
    <row r="192" spans="1:5" x14ac:dyDescent="0.25">
      <c r="A192" s="5">
        <v>44103</v>
      </c>
      <c r="B192" t="str">
        <f t="shared" si="4"/>
        <v>Tuesday</v>
      </c>
      <c r="C192">
        <v>10</v>
      </c>
      <c r="D192">
        <f>SUM($C$2:$C192)</f>
        <v>1853</v>
      </c>
      <c r="E192">
        <f t="shared" si="5"/>
        <v>1587</v>
      </c>
    </row>
    <row r="193" spans="1:5" x14ac:dyDescent="0.25">
      <c r="A193" s="5">
        <v>44104</v>
      </c>
      <c r="B193" t="str">
        <f t="shared" si="4"/>
        <v>Wednesday</v>
      </c>
      <c r="C193">
        <v>10</v>
      </c>
      <c r="D193">
        <f>SUM($C$2:$C193)</f>
        <v>1863</v>
      </c>
      <c r="E193">
        <f t="shared" si="5"/>
        <v>1577</v>
      </c>
    </row>
    <row r="194" spans="1:5" x14ac:dyDescent="0.25">
      <c r="A194" s="5">
        <v>44105</v>
      </c>
      <c r="B194" t="str">
        <f t="shared" si="4"/>
        <v>Thursday</v>
      </c>
      <c r="C194">
        <v>10</v>
      </c>
      <c r="D194">
        <f>SUM($C$2:$C194)</f>
        <v>1873</v>
      </c>
      <c r="E194">
        <f t="shared" si="5"/>
        <v>1567</v>
      </c>
    </row>
    <row r="195" spans="1:5" x14ac:dyDescent="0.25">
      <c r="A195" s="5">
        <v>44106</v>
      </c>
      <c r="B195" t="str">
        <f t="shared" ref="B195:B258" si="6">TEXT(A195,"DDDD")</f>
        <v>Friday</v>
      </c>
      <c r="C195">
        <v>10</v>
      </c>
      <c r="D195">
        <f>SUM($C$2:$C195)</f>
        <v>1883</v>
      </c>
      <c r="E195">
        <f t="shared" ref="E195:E258" si="7">SUM(3440-$D195)</f>
        <v>1557</v>
      </c>
    </row>
    <row r="196" spans="1:5" x14ac:dyDescent="0.25">
      <c r="A196" s="5">
        <v>44107</v>
      </c>
      <c r="B196" t="str">
        <f t="shared" si="6"/>
        <v>Saturday</v>
      </c>
      <c r="C196">
        <v>10</v>
      </c>
      <c r="D196">
        <f>SUM($C$2:$C196)</f>
        <v>1893</v>
      </c>
      <c r="E196">
        <f t="shared" si="7"/>
        <v>1547</v>
      </c>
    </row>
    <row r="197" spans="1:5" x14ac:dyDescent="0.25">
      <c r="A197" s="5">
        <v>44108</v>
      </c>
      <c r="B197" t="str">
        <f t="shared" si="6"/>
        <v>Sunday</v>
      </c>
      <c r="C197">
        <v>10</v>
      </c>
      <c r="D197">
        <f>SUM($C$2:$C197)</f>
        <v>1903</v>
      </c>
      <c r="E197">
        <f t="shared" si="7"/>
        <v>1537</v>
      </c>
    </row>
    <row r="198" spans="1:5" x14ac:dyDescent="0.25">
      <c r="A198" s="5">
        <v>44109</v>
      </c>
      <c r="B198" t="str">
        <f t="shared" si="6"/>
        <v>Monday</v>
      </c>
      <c r="C198">
        <v>10</v>
      </c>
      <c r="D198">
        <f>SUM($C$2:$C198)</f>
        <v>1913</v>
      </c>
      <c r="E198">
        <f t="shared" si="7"/>
        <v>1527</v>
      </c>
    </row>
    <row r="199" spans="1:5" x14ac:dyDescent="0.25">
      <c r="A199" s="5">
        <v>44110</v>
      </c>
      <c r="B199" t="str">
        <f t="shared" si="6"/>
        <v>Tuesday</v>
      </c>
      <c r="C199">
        <v>10</v>
      </c>
      <c r="D199">
        <f>SUM($C$2:$C199)</f>
        <v>1923</v>
      </c>
      <c r="E199">
        <f t="shared" si="7"/>
        <v>1517</v>
      </c>
    </row>
    <row r="200" spans="1:5" x14ac:dyDescent="0.25">
      <c r="A200" s="5">
        <v>44111</v>
      </c>
      <c r="B200" t="str">
        <f t="shared" si="6"/>
        <v>Wednesday</v>
      </c>
      <c r="C200">
        <v>10</v>
      </c>
      <c r="D200">
        <f>SUM($C$2:$C200)</f>
        <v>1933</v>
      </c>
      <c r="E200">
        <f t="shared" si="7"/>
        <v>1507</v>
      </c>
    </row>
    <row r="201" spans="1:5" x14ac:dyDescent="0.25">
      <c r="A201" s="5">
        <v>44112</v>
      </c>
      <c r="B201" t="str">
        <f t="shared" si="6"/>
        <v>Thursday</v>
      </c>
      <c r="C201">
        <v>10</v>
      </c>
      <c r="D201">
        <f>SUM($C$2:$C201)</f>
        <v>1943</v>
      </c>
      <c r="E201">
        <f t="shared" si="7"/>
        <v>1497</v>
      </c>
    </row>
    <row r="202" spans="1:5" x14ac:dyDescent="0.25">
      <c r="A202" s="5">
        <v>44113</v>
      </c>
      <c r="B202" t="str">
        <f t="shared" si="6"/>
        <v>Friday</v>
      </c>
      <c r="C202">
        <v>10</v>
      </c>
      <c r="D202">
        <f>SUM($C$2:$C202)</f>
        <v>1953</v>
      </c>
      <c r="E202">
        <f t="shared" si="7"/>
        <v>1487</v>
      </c>
    </row>
    <row r="203" spans="1:5" x14ac:dyDescent="0.25">
      <c r="A203" s="5">
        <v>44114</v>
      </c>
      <c r="B203" t="str">
        <f t="shared" si="6"/>
        <v>Saturday</v>
      </c>
      <c r="C203">
        <v>10</v>
      </c>
      <c r="D203">
        <f>SUM($C$2:$C203)</f>
        <v>1963</v>
      </c>
      <c r="E203">
        <f t="shared" si="7"/>
        <v>1477</v>
      </c>
    </row>
    <row r="204" spans="1:5" x14ac:dyDescent="0.25">
      <c r="A204" s="5">
        <v>44115</v>
      </c>
      <c r="B204" t="str">
        <f t="shared" si="6"/>
        <v>Sunday</v>
      </c>
      <c r="C204">
        <v>10</v>
      </c>
      <c r="D204">
        <f>SUM($C$2:$C204)</f>
        <v>1973</v>
      </c>
      <c r="E204">
        <f t="shared" si="7"/>
        <v>1467</v>
      </c>
    </row>
    <row r="205" spans="1:5" x14ac:dyDescent="0.25">
      <c r="A205" s="5">
        <v>44116</v>
      </c>
      <c r="B205" t="str">
        <f t="shared" si="6"/>
        <v>Monday</v>
      </c>
      <c r="C205">
        <v>10</v>
      </c>
      <c r="D205">
        <f>SUM($C$2:$C205)</f>
        <v>1983</v>
      </c>
      <c r="E205">
        <f t="shared" si="7"/>
        <v>1457</v>
      </c>
    </row>
    <row r="206" spans="1:5" x14ac:dyDescent="0.25">
      <c r="A206" s="5">
        <v>44117</v>
      </c>
      <c r="B206" t="str">
        <f t="shared" si="6"/>
        <v>Tuesday</v>
      </c>
      <c r="C206">
        <v>10</v>
      </c>
      <c r="D206">
        <f>SUM($C$2:$C206)</f>
        <v>1993</v>
      </c>
      <c r="E206">
        <f t="shared" si="7"/>
        <v>1447</v>
      </c>
    </row>
    <row r="207" spans="1:5" x14ac:dyDescent="0.25">
      <c r="A207" s="5">
        <v>44118</v>
      </c>
      <c r="B207" t="str">
        <f t="shared" si="6"/>
        <v>Wednesday</v>
      </c>
      <c r="C207">
        <v>10</v>
      </c>
      <c r="D207">
        <f>SUM($C$2:$C207)</f>
        <v>2003</v>
      </c>
      <c r="E207">
        <f t="shared" si="7"/>
        <v>1437</v>
      </c>
    </row>
    <row r="208" spans="1:5" x14ac:dyDescent="0.25">
      <c r="A208" s="5">
        <v>44119</v>
      </c>
      <c r="B208" t="str">
        <f t="shared" si="6"/>
        <v>Thursday</v>
      </c>
      <c r="C208">
        <v>10</v>
      </c>
      <c r="D208">
        <f>SUM($C$2:$C208)</f>
        <v>2013</v>
      </c>
      <c r="E208">
        <f t="shared" si="7"/>
        <v>1427</v>
      </c>
    </row>
    <row r="209" spans="1:5" x14ac:dyDescent="0.25">
      <c r="A209" s="5">
        <v>44120</v>
      </c>
      <c r="B209" t="str">
        <f t="shared" si="6"/>
        <v>Friday</v>
      </c>
      <c r="C209">
        <v>10</v>
      </c>
      <c r="D209">
        <f>SUM($C$2:$C209)</f>
        <v>2023</v>
      </c>
      <c r="E209">
        <f t="shared" si="7"/>
        <v>1417</v>
      </c>
    </row>
    <row r="210" spans="1:5" x14ac:dyDescent="0.25">
      <c r="A210" s="5">
        <v>44121</v>
      </c>
      <c r="B210" t="str">
        <f t="shared" si="6"/>
        <v>Saturday</v>
      </c>
      <c r="C210">
        <v>10</v>
      </c>
      <c r="D210">
        <f>SUM($C$2:$C210)</f>
        <v>2033</v>
      </c>
      <c r="E210">
        <f t="shared" si="7"/>
        <v>1407</v>
      </c>
    </row>
    <row r="211" spans="1:5" x14ac:dyDescent="0.25">
      <c r="A211" s="5">
        <v>44122</v>
      </c>
      <c r="B211" t="str">
        <f t="shared" si="6"/>
        <v>Sunday</v>
      </c>
      <c r="C211">
        <v>10</v>
      </c>
      <c r="D211">
        <f>SUM($C$2:$C211)</f>
        <v>2043</v>
      </c>
      <c r="E211">
        <f t="shared" si="7"/>
        <v>1397</v>
      </c>
    </row>
    <row r="212" spans="1:5" x14ac:dyDescent="0.25">
      <c r="A212" s="5">
        <v>44123</v>
      </c>
      <c r="B212" t="str">
        <f t="shared" si="6"/>
        <v>Monday</v>
      </c>
      <c r="C212">
        <v>10</v>
      </c>
      <c r="D212">
        <f>SUM($C$2:$C212)</f>
        <v>2053</v>
      </c>
      <c r="E212">
        <f t="shared" si="7"/>
        <v>1387</v>
      </c>
    </row>
    <row r="213" spans="1:5" x14ac:dyDescent="0.25">
      <c r="A213" s="5">
        <v>44124</v>
      </c>
      <c r="B213" t="str">
        <f t="shared" si="6"/>
        <v>Tuesday</v>
      </c>
      <c r="C213">
        <v>10</v>
      </c>
      <c r="D213">
        <f>SUM($C$2:$C213)</f>
        <v>2063</v>
      </c>
      <c r="E213">
        <f t="shared" si="7"/>
        <v>1377</v>
      </c>
    </row>
    <row r="214" spans="1:5" x14ac:dyDescent="0.25">
      <c r="A214" s="5">
        <v>44125</v>
      </c>
      <c r="B214" t="str">
        <f t="shared" si="6"/>
        <v>Wednesday</v>
      </c>
      <c r="C214">
        <v>10</v>
      </c>
      <c r="D214">
        <f>SUM($C$2:$C214)</f>
        <v>2073</v>
      </c>
      <c r="E214">
        <f t="shared" si="7"/>
        <v>1367</v>
      </c>
    </row>
    <row r="215" spans="1:5" x14ac:dyDescent="0.25">
      <c r="A215" s="5">
        <v>44126</v>
      </c>
      <c r="B215" t="str">
        <f t="shared" si="6"/>
        <v>Thursday</v>
      </c>
      <c r="C215">
        <v>10</v>
      </c>
      <c r="D215">
        <f>SUM($C$2:$C215)</f>
        <v>2083</v>
      </c>
      <c r="E215">
        <f t="shared" si="7"/>
        <v>1357</v>
      </c>
    </row>
    <row r="216" spans="1:5" x14ac:dyDescent="0.25">
      <c r="A216" s="5">
        <v>44127</v>
      </c>
      <c r="B216" t="str">
        <f t="shared" si="6"/>
        <v>Friday</v>
      </c>
      <c r="C216">
        <v>10</v>
      </c>
      <c r="D216">
        <f>SUM($C$2:$C216)</f>
        <v>2093</v>
      </c>
      <c r="E216">
        <f t="shared" si="7"/>
        <v>1347</v>
      </c>
    </row>
    <row r="217" spans="1:5" x14ac:dyDescent="0.25">
      <c r="A217" s="5">
        <v>44128</v>
      </c>
      <c r="B217" t="str">
        <f t="shared" si="6"/>
        <v>Saturday</v>
      </c>
      <c r="C217">
        <v>10</v>
      </c>
      <c r="D217">
        <f>SUM($C$2:$C217)</f>
        <v>2103</v>
      </c>
      <c r="E217">
        <f t="shared" si="7"/>
        <v>1337</v>
      </c>
    </row>
    <row r="218" spans="1:5" x14ac:dyDescent="0.25">
      <c r="A218" s="5">
        <v>44129</v>
      </c>
      <c r="B218" t="str">
        <f t="shared" si="6"/>
        <v>Sunday</v>
      </c>
      <c r="C218">
        <v>10</v>
      </c>
      <c r="D218">
        <f>SUM($C$2:$C218)</f>
        <v>2113</v>
      </c>
      <c r="E218">
        <f t="shared" si="7"/>
        <v>1327</v>
      </c>
    </row>
    <row r="219" spans="1:5" x14ac:dyDescent="0.25">
      <c r="A219" s="5">
        <v>44130</v>
      </c>
      <c r="B219" t="str">
        <f t="shared" si="6"/>
        <v>Monday</v>
      </c>
      <c r="C219">
        <v>10</v>
      </c>
      <c r="D219">
        <f>SUM($C$2:$C219)</f>
        <v>2123</v>
      </c>
      <c r="E219">
        <f t="shared" si="7"/>
        <v>1317</v>
      </c>
    </row>
    <row r="220" spans="1:5" x14ac:dyDescent="0.25">
      <c r="A220" s="5">
        <v>44131</v>
      </c>
      <c r="B220" t="str">
        <f t="shared" si="6"/>
        <v>Tuesday</v>
      </c>
      <c r="C220">
        <v>10</v>
      </c>
      <c r="D220">
        <f>SUM($C$2:$C220)</f>
        <v>2133</v>
      </c>
      <c r="E220">
        <f t="shared" si="7"/>
        <v>1307</v>
      </c>
    </row>
    <row r="221" spans="1:5" x14ac:dyDescent="0.25">
      <c r="A221" s="5">
        <v>44132</v>
      </c>
      <c r="B221" t="str">
        <f t="shared" si="6"/>
        <v>Wednesday</v>
      </c>
      <c r="C221">
        <v>10</v>
      </c>
      <c r="D221">
        <f>SUM($C$2:$C221)</f>
        <v>2143</v>
      </c>
      <c r="E221">
        <f t="shared" si="7"/>
        <v>1297</v>
      </c>
    </row>
    <row r="222" spans="1:5" x14ac:dyDescent="0.25">
      <c r="A222" s="5">
        <v>44133</v>
      </c>
      <c r="B222" t="str">
        <f t="shared" si="6"/>
        <v>Thursday</v>
      </c>
      <c r="C222">
        <v>10</v>
      </c>
      <c r="D222">
        <f>SUM($C$2:$C222)</f>
        <v>2153</v>
      </c>
      <c r="E222">
        <f t="shared" si="7"/>
        <v>1287</v>
      </c>
    </row>
    <row r="223" spans="1:5" x14ac:dyDescent="0.25">
      <c r="A223" s="5">
        <v>44134</v>
      </c>
      <c r="B223" t="str">
        <f t="shared" si="6"/>
        <v>Friday</v>
      </c>
      <c r="C223">
        <v>10</v>
      </c>
      <c r="D223">
        <f>SUM($C$2:$C223)</f>
        <v>2163</v>
      </c>
      <c r="E223">
        <f t="shared" si="7"/>
        <v>1277</v>
      </c>
    </row>
    <row r="224" spans="1:5" x14ac:dyDescent="0.25">
      <c r="A224" s="5">
        <v>44135</v>
      </c>
      <c r="B224" t="str">
        <f t="shared" si="6"/>
        <v>Saturday</v>
      </c>
      <c r="C224">
        <v>10</v>
      </c>
      <c r="D224">
        <f>SUM($C$2:$C224)</f>
        <v>2173</v>
      </c>
      <c r="E224">
        <f t="shared" si="7"/>
        <v>1267</v>
      </c>
    </row>
    <row r="225" spans="1:5" x14ac:dyDescent="0.25">
      <c r="A225" s="5">
        <v>44136</v>
      </c>
      <c r="B225" t="str">
        <f t="shared" si="6"/>
        <v>Sunday</v>
      </c>
      <c r="C225">
        <v>10</v>
      </c>
      <c r="D225">
        <f>SUM($C$2:$C225)</f>
        <v>2183</v>
      </c>
      <c r="E225">
        <f t="shared" si="7"/>
        <v>1257</v>
      </c>
    </row>
    <row r="226" spans="1:5" x14ac:dyDescent="0.25">
      <c r="A226" s="5">
        <v>44137</v>
      </c>
      <c r="B226" t="str">
        <f t="shared" si="6"/>
        <v>Monday</v>
      </c>
      <c r="C226">
        <v>10</v>
      </c>
      <c r="D226">
        <f>SUM($C$2:$C226)</f>
        <v>2193</v>
      </c>
      <c r="E226">
        <f t="shared" si="7"/>
        <v>1247</v>
      </c>
    </row>
    <row r="227" spans="1:5" x14ac:dyDescent="0.25">
      <c r="A227" s="5">
        <v>44138</v>
      </c>
      <c r="B227" t="str">
        <f t="shared" si="6"/>
        <v>Tuesday</v>
      </c>
      <c r="C227">
        <v>10</v>
      </c>
      <c r="D227">
        <f>SUM($C$2:$C227)</f>
        <v>2203</v>
      </c>
      <c r="E227">
        <f t="shared" si="7"/>
        <v>1237</v>
      </c>
    </row>
    <row r="228" spans="1:5" x14ac:dyDescent="0.25">
      <c r="A228" s="5">
        <v>44139</v>
      </c>
      <c r="B228" t="str">
        <f t="shared" si="6"/>
        <v>Wednesday</v>
      </c>
      <c r="C228">
        <v>10</v>
      </c>
      <c r="D228">
        <f>SUM($C$2:$C228)</f>
        <v>2213</v>
      </c>
      <c r="E228">
        <f t="shared" si="7"/>
        <v>1227</v>
      </c>
    </row>
    <row r="229" spans="1:5" x14ac:dyDescent="0.25">
      <c r="A229" s="5">
        <v>44140</v>
      </c>
      <c r="B229" t="str">
        <f t="shared" si="6"/>
        <v>Thursday</v>
      </c>
      <c r="C229">
        <v>10</v>
      </c>
      <c r="D229">
        <f>SUM($C$2:$C229)</f>
        <v>2223</v>
      </c>
      <c r="E229">
        <f t="shared" si="7"/>
        <v>1217</v>
      </c>
    </row>
    <row r="230" spans="1:5" x14ac:dyDescent="0.25">
      <c r="A230" s="5">
        <v>44141</v>
      </c>
      <c r="B230" t="str">
        <f t="shared" si="6"/>
        <v>Friday</v>
      </c>
      <c r="C230">
        <v>10</v>
      </c>
      <c r="D230">
        <f>SUM($C$2:$C230)</f>
        <v>2233</v>
      </c>
      <c r="E230">
        <f t="shared" si="7"/>
        <v>1207</v>
      </c>
    </row>
    <row r="231" spans="1:5" x14ac:dyDescent="0.25">
      <c r="A231" s="5">
        <v>44142</v>
      </c>
      <c r="B231" t="str">
        <f t="shared" si="6"/>
        <v>Saturday</v>
      </c>
      <c r="C231">
        <v>10</v>
      </c>
      <c r="D231">
        <f>SUM($C$2:$C231)</f>
        <v>2243</v>
      </c>
      <c r="E231">
        <f t="shared" si="7"/>
        <v>1197</v>
      </c>
    </row>
    <row r="232" spans="1:5" x14ac:dyDescent="0.25">
      <c r="A232" s="5">
        <v>44143</v>
      </c>
      <c r="B232" t="str">
        <f t="shared" si="6"/>
        <v>Sunday</v>
      </c>
      <c r="C232">
        <v>10</v>
      </c>
      <c r="D232">
        <f>SUM($C$2:$C232)</f>
        <v>2253</v>
      </c>
      <c r="E232">
        <f t="shared" si="7"/>
        <v>1187</v>
      </c>
    </row>
    <row r="233" spans="1:5" x14ac:dyDescent="0.25">
      <c r="A233" s="5">
        <v>44144</v>
      </c>
      <c r="B233" t="str">
        <f t="shared" si="6"/>
        <v>Monday</v>
      </c>
      <c r="C233">
        <v>10</v>
      </c>
      <c r="D233">
        <f>SUM($C$2:$C233)</f>
        <v>2263</v>
      </c>
      <c r="E233">
        <f t="shared" si="7"/>
        <v>1177</v>
      </c>
    </row>
    <row r="234" spans="1:5" x14ac:dyDescent="0.25">
      <c r="A234" s="5">
        <v>44145</v>
      </c>
      <c r="B234" t="str">
        <f t="shared" si="6"/>
        <v>Tuesday</v>
      </c>
      <c r="C234">
        <v>10</v>
      </c>
      <c r="D234">
        <f>SUM($C$2:$C234)</f>
        <v>2273</v>
      </c>
      <c r="E234">
        <f t="shared" si="7"/>
        <v>1167</v>
      </c>
    </row>
    <row r="235" spans="1:5" x14ac:dyDescent="0.25">
      <c r="A235" s="5">
        <v>44146</v>
      </c>
      <c r="B235" t="str">
        <f t="shared" si="6"/>
        <v>Wednesday</v>
      </c>
      <c r="C235">
        <v>10</v>
      </c>
      <c r="D235">
        <f>SUM($C$2:$C235)</f>
        <v>2283</v>
      </c>
      <c r="E235">
        <f t="shared" si="7"/>
        <v>1157</v>
      </c>
    </row>
    <row r="236" spans="1:5" x14ac:dyDescent="0.25">
      <c r="A236" s="5">
        <v>44147</v>
      </c>
      <c r="B236" t="str">
        <f t="shared" si="6"/>
        <v>Thursday</v>
      </c>
      <c r="C236">
        <v>10</v>
      </c>
      <c r="D236">
        <f>SUM($C$2:$C236)</f>
        <v>2293</v>
      </c>
      <c r="E236">
        <f t="shared" si="7"/>
        <v>1147</v>
      </c>
    </row>
    <row r="237" spans="1:5" x14ac:dyDescent="0.25">
      <c r="A237" s="5">
        <v>44148</v>
      </c>
      <c r="B237" t="str">
        <f t="shared" si="6"/>
        <v>Friday</v>
      </c>
      <c r="C237">
        <v>10</v>
      </c>
      <c r="D237">
        <f>SUM($C$2:$C237)</f>
        <v>2303</v>
      </c>
      <c r="E237">
        <f t="shared" si="7"/>
        <v>1137</v>
      </c>
    </row>
    <row r="238" spans="1:5" x14ac:dyDescent="0.25">
      <c r="A238" s="5">
        <v>44149</v>
      </c>
      <c r="B238" t="str">
        <f t="shared" si="6"/>
        <v>Saturday</v>
      </c>
      <c r="C238">
        <v>10</v>
      </c>
      <c r="D238">
        <f>SUM($C$2:$C238)</f>
        <v>2313</v>
      </c>
      <c r="E238">
        <f t="shared" si="7"/>
        <v>1127</v>
      </c>
    </row>
    <row r="239" spans="1:5" x14ac:dyDescent="0.25">
      <c r="A239" s="5">
        <v>44150</v>
      </c>
      <c r="B239" t="str">
        <f t="shared" si="6"/>
        <v>Sunday</v>
      </c>
      <c r="C239">
        <v>10</v>
      </c>
      <c r="D239">
        <f>SUM($C$2:$C239)</f>
        <v>2323</v>
      </c>
      <c r="E239">
        <f t="shared" si="7"/>
        <v>1117</v>
      </c>
    </row>
    <row r="240" spans="1:5" x14ac:dyDescent="0.25">
      <c r="A240" s="5">
        <v>44151</v>
      </c>
      <c r="B240" t="str">
        <f t="shared" si="6"/>
        <v>Monday</v>
      </c>
      <c r="C240">
        <v>10</v>
      </c>
      <c r="D240">
        <f>SUM($C$2:$C240)</f>
        <v>2333</v>
      </c>
      <c r="E240">
        <f t="shared" si="7"/>
        <v>1107</v>
      </c>
    </row>
    <row r="241" spans="1:5" x14ac:dyDescent="0.25">
      <c r="A241" s="5">
        <v>44152</v>
      </c>
      <c r="B241" t="str">
        <f t="shared" si="6"/>
        <v>Tuesday</v>
      </c>
      <c r="C241">
        <v>10</v>
      </c>
      <c r="D241">
        <f>SUM($C$2:$C241)</f>
        <v>2343</v>
      </c>
      <c r="E241">
        <f t="shared" si="7"/>
        <v>1097</v>
      </c>
    </row>
    <row r="242" spans="1:5" x14ac:dyDescent="0.25">
      <c r="A242" s="5">
        <v>44153</v>
      </c>
      <c r="B242" t="str">
        <f t="shared" si="6"/>
        <v>Wednesday</v>
      </c>
      <c r="C242">
        <v>10</v>
      </c>
      <c r="D242">
        <f>SUM($C$2:$C242)</f>
        <v>2353</v>
      </c>
      <c r="E242">
        <f t="shared" si="7"/>
        <v>1087</v>
      </c>
    </row>
    <row r="243" spans="1:5" x14ac:dyDescent="0.25">
      <c r="A243" s="5">
        <v>44154</v>
      </c>
      <c r="B243" t="str">
        <f t="shared" si="6"/>
        <v>Thursday</v>
      </c>
      <c r="C243">
        <v>10</v>
      </c>
      <c r="D243">
        <f>SUM($C$2:$C243)</f>
        <v>2363</v>
      </c>
      <c r="E243">
        <f t="shared" si="7"/>
        <v>1077</v>
      </c>
    </row>
    <row r="244" spans="1:5" x14ac:dyDescent="0.25">
      <c r="A244" s="5">
        <v>44155</v>
      </c>
      <c r="B244" t="str">
        <f t="shared" si="6"/>
        <v>Friday</v>
      </c>
      <c r="C244">
        <v>10</v>
      </c>
      <c r="D244">
        <f>SUM($C$2:$C244)</f>
        <v>2373</v>
      </c>
      <c r="E244">
        <f t="shared" si="7"/>
        <v>1067</v>
      </c>
    </row>
    <row r="245" spans="1:5" x14ac:dyDescent="0.25">
      <c r="A245" s="5">
        <v>44156</v>
      </c>
      <c r="B245" t="str">
        <f t="shared" si="6"/>
        <v>Saturday</v>
      </c>
      <c r="C245">
        <v>10</v>
      </c>
      <c r="D245">
        <f>SUM($C$2:$C245)</f>
        <v>2383</v>
      </c>
      <c r="E245">
        <f t="shared" si="7"/>
        <v>1057</v>
      </c>
    </row>
    <row r="246" spans="1:5" x14ac:dyDescent="0.25">
      <c r="A246" s="5">
        <v>44157</v>
      </c>
      <c r="B246" t="str">
        <f t="shared" si="6"/>
        <v>Sunday</v>
      </c>
      <c r="C246">
        <v>10</v>
      </c>
      <c r="D246">
        <f>SUM($C$2:$C246)</f>
        <v>2393</v>
      </c>
      <c r="E246">
        <f t="shared" si="7"/>
        <v>1047</v>
      </c>
    </row>
    <row r="247" spans="1:5" x14ac:dyDescent="0.25">
      <c r="A247" s="5">
        <v>44158</v>
      </c>
      <c r="B247" t="str">
        <f t="shared" si="6"/>
        <v>Monday</v>
      </c>
      <c r="C247">
        <v>10</v>
      </c>
      <c r="D247">
        <f>SUM($C$2:$C247)</f>
        <v>2403</v>
      </c>
      <c r="E247">
        <f t="shared" si="7"/>
        <v>1037</v>
      </c>
    </row>
    <row r="248" spans="1:5" x14ac:dyDescent="0.25">
      <c r="A248" s="5">
        <v>44159</v>
      </c>
      <c r="B248" t="str">
        <f t="shared" si="6"/>
        <v>Tuesday</v>
      </c>
      <c r="C248">
        <v>10</v>
      </c>
      <c r="D248">
        <f>SUM($C$2:$C248)</f>
        <v>2413</v>
      </c>
      <c r="E248">
        <f t="shared" si="7"/>
        <v>1027</v>
      </c>
    </row>
    <row r="249" spans="1:5" x14ac:dyDescent="0.25">
      <c r="A249" s="5">
        <v>44160</v>
      </c>
      <c r="B249" t="str">
        <f t="shared" si="6"/>
        <v>Wednesday</v>
      </c>
      <c r="C249">
        <v>10</v>
      </c>
      <c r="D249">
        <f>SUM($C$2:$C249)</f>
        <v>2423</v>
      </c>
      <c r="E249">
        <f t="shared" si="7"/>
        <v>1017</v>
      </c>
    </row>
    <row r="250" spans="1:5" x14ac:dyDescent="0.25">
      <c r="A250" s="5">
        <v>44161</v>
      </c>
      <c r="B250" t="str">
        <f t="shared" si="6"/>
        <v>Thursday</v>
      </c>
      <c r="C250">
        <v>10</v>
      </c>
      <c r="D250">
        <f>SUM($C$2:$C250)</f>
        <v>2433</v>
      </c>
      <c r="E250">
        <f t="shared" si="7"/>
        <v>1007</v>
      </c>
    </row>
    <row r="251" spans="1:5" x14ac:dyDescent="0.25">
      <c r="A251" s="5">
        <v>44162</v>
      </c>
      <c r="B251" t="str">
        <f t="shared" si="6"/>
        <v>Friday</v>
      </c>
      <c r="C251">
        <v>10</v>
      </c>
      <c r="D251">
        <f>SUM($C$2:$C251)</f>
        <v>2443</v>
      </c>
      <c r="E251">
        <f t="shared" si="7"/>
        <v>997</v>
      </c>
    </row>
    <row r="252" spans="1:5" x14ac:dyDescent="0.25">
      <c r="A252" s="5">
        <v>44163</v>
      </c>
      <c r="B252" t="str">
        <f t="shared" si="6"/>
        <v>Saturday</v>
      </c>
      <c r="C252">
        <v>10</v>
      </c>
      <c r="D252">
        <f>SUM($C$2:$C252)</f>
        <v>2453</v>
      </c>
      <c r="E252">
        <f t="shared" si="7"/>
        <v>987</v>
      </c>
    </row>
    <row r="253" spans="1:5" x14ac:dyDescent="0.25">
      <c r="A253" s="5">
        <v>44164</v>
      </c>
      <c r="B253" t="str">
        <f t="shared" si="6"/>
        <v>Sunday</v>
      </c>
      <c r="C253">
        <v>10</v>
      </c>
      <c r="D253">
        <f>SUM($C$2:$C253)</f>
        <v>2463</v>
      </c>
      <c r="E253">
        <f t="shared" si="7"/>
        <v>977</v>
      </c>
    </row>
    <row r="254" spans="1:5" x14ac:dyDescent="0.25">
      <c r="A254" s="5">
        <v>44165</v>
      </c>
      <c r="B254" t="str">
        <f t="shared" si="6"/>
        <v>Monday</v>
      </c>
      <c r="C254">
        <v>10</v>
      </c>
      <c r="D254">
        <f>SUM($C$2:$C254)</f>
        <v>2473</v>
      </c>
      <c r="E254">
        <f t="shared" si="7"/>
        <v>967</v>
      </c>
    </row>
    <row r="255" spans="1:5" x14ac:dyDescent="0.25">
      <c r="A255" s="5">
        <v>44166</v>
      </c>
      <c r="B255" t="str">
        <f t="shared" si="6"/>
        <v>Tuesday</v>
      </c>
      <c r="C255">
        <v>10</v>
      </c>
      <c r="D255">
        <f>SUM($C$2:$C255)</f>
        <v>2483</v>
      </c>
      <c r="E255">
        <f t="shared" si="7"/>
        <v>957</v>
      </c>
    </row>
    <row r="256" spans="1:5" x14ac:dyDescent="0.25">
      <c r="A256" s="5">
        <v>44167</v>
      </c>
      <c r="B256" t="str">
        <f t="shared" si="6"/>
        <v>Wednesday</v>
      </c>
      <c r="C256">
        <v>10</v>
      </c>
      <c r="D256">
        <f>SUM($C$2:$C256)</f>
        <v>2493</v>
      </c>
      <c r="E256">
        <f t="shared" si="7"/>
        <v>947</v>
      </c>
    </row>
    <row r="257" spans="1:5" x14ac:dyDescent="0.25">
      <c r="A257" s="5">
        <v>44168</v>
      </c>
      <c r="B257" t="str">
        <f t="shared" si="6"/>
        <v>Thursday</v>
      </c>
      <c r="C257">
        <v>10</v>
      </c>
      <c r="D257">
        <f>SUM($C$2:$C257)</f>
        <v>2503</v>
      </c>
      <c r="E257">
        <f t="shared" si="7"/>
        <v>937</v>
      </c>
    </row>
    <row r="258" spans="1:5" x14ac:dyDescent="0.25">
      <c r="A258" s="5">
        <v>44169</v>
      </c>
      <c r="B258" t="str">
        <f t="shared" si="6"/>
        <v>Friday</v>
      </c>
      <c r="C258">
        <v>10</v>
      </c>
      <c r="D258">
        <f>SUM($C$2:$C258)</f>
        <v>2513</v>
      </c>
      <c r="E258">
        <f t="shared" si="7"/>
        <v>927</v>
      </c>
    </row>
    <row r="259" spans="1:5" x14ac:dyDescent="0.25">
      <c r="A259" s="5">
        <v>44170</v>
      </c>
      <c r="B259" t="str">
        <f t="shared" ref="B259:B322" si="8">TEXT(A259,"DDDD")</f>
        <v>Saturday</v>
      </c>
      <c r="C259">
        <v>10</v>
      </c>
      <c r="D259">
        <f>SUM($C$2:$C259)</f>
        <v>2523</v>
      </c>
      <c r="E259">
        <f t="shared" ref="E259:E322" si="9">SUM(3440-$D259)</f>
        <v>917</v>
      </c>
    </row>
    <row r="260" spans="1:5" x14ac:dyDescent="0.25">
      <c r="A260" s="5">
        <v>44171</v>
      </c>
      <c r="B260" t="str">
        <f t="shared" si="8"/>
        <v>Sunday</v>
      </c>
      <c r="C260">
        <v>10</v>
      </c>
      <c r="D260">
        <f>SUM($C$2:$C260)</f>
        <v>2533</v>
      </c>
      <c r="E260">
        <f t="shared" si="9"/>
        <v>907</v>
      </c>
    </row>
    <row r="261" spans="1:5" x14ac:dyDescent="0.25">
      <c r="A261" s="5">
        <v>44172</v>
      </c>
      <c r="B261" t="str">
        <f t="shared" si="8"/>
        <v>Monday</v>
      </c>
      <c r="C261">
        <v>10</v>
      </c>
      <c r="D261">
        <f>SUM($C$2:$C261)</f>
        <v>2543</v>
      </c>
      <c r="E261">
        <f t="shared" si="9"/>
        <v>897</v>
      </c>
    </row>
    <row r="262" spans="1:5" x14ac:dyDescent="0.25">
      <c r="A262" s="5">
        <v>44173</v>
      </c>
      <c r="B262" t="str">
        <f t="shared" si="8"/>
        <v>Tuesday</v>
      </c>
      <c r="C262">
        <v>10</v>
      </c>
      <c r="D262">
        <f>SUM($C$2:$C262)</f>
        <v>2553</v>
      </c>
      <c r="E262">
        <f t="shared" si="9"/>
        <v>887</v>
      </c>
    </row>
    <row r="263" spans="1:5" x14ac:dyDescent="0.25">
      <c r="A263" s="5">
        <v>44174</v>
      </c>
      <c r="B263" t="str">
        <f t="shared" si="8"/>
        <v>Wednesday</v>
      </c>
      <c r="C263">
        <v>10</v>
      </c>
      <c r="D263">
        <f>SUM($C$2:$C263)</f>
        <v>2563</v>
      </c>
      <c r="E263">
        <f t="shared" si="9"/>
        <v>877</v>
      </c>
    </row>
    <row r="264" spans="1:5" x14ac:dyDescent="0.25">
      <c r="A264" s="5">
        <v>44175</v>
      </c>
      <c r="B264" t="str">
        <f t="shared" si="8"/>
        <v>Thursday</v>
      </c>
      <c r="C264">
        <v>10</v>
      </c>
      <c r="D264">
        <f>SUM($C$2:$C264)</f>
        <v>2573</v>
      </c>
      <c r="E264">
        <f t="shared" si="9"/>
        <v>867</v>
      </c>
    </row>
    <row r="265" spans="1:5" x14ac:dyDescent="0.25">
      <c r="A265" s="5">
        <v>44176</v>
      </c>
      <c r="B265" t="str">
        <f t="shared" si="8"/>
        <v>Friday</v>
      </c>
      <c r="C265">
        <v>12</v>
      </c>
      <c r="D265">
        <f>SUM($C$2:$C265)</f>
        <v>2585</v>
      </c>
      <c r="E265">
        <f t="shared" si="9"/>
        <v>855</v>
      </c>
    </row>
    <row r="266" spans="1:5" x14ac:dyDescent="0.25">
      <c r="A266" s="5">
        <v>44177</v>
      </c>
      <c r="B266" t="str">
        <f t="shared" si="8"/>
        <v>Saturday</v>
      </c>
      <c r="C266">
        <v>10</v>
      </c>
      <c r="D266">
        <f>SUM($C$2:$C266)</f>
        <v>2595</v>
      </c>
      <c r="E266">
        <f t="shared" si="9"/>
        <v>845</v>
      </c>
    </row>
    <row r="267" spans="1:5" x14ac:dyDescent="0.25">
      <c r="A267" s="5">
        <v>44178</v>
      </c>
      <c r="B267" t="str">
        <f t="shared" si="8"/>
        <v>Sunday</v>
      </c>
      <c r="C267">
        <v>10</v>
      </c>
      <c r="D267">
        <f>SUM($C$2:$C267)</f>
        <v>2605</v>
      </c>
      <c r="E267">
        <f t="shared" si="9"/>
        <v>835</v>
      </c>
    </row>
    <row r="268" spans="1:5" x14ac:dyDescent="0.25">
      <c r="A268" s="5">
        <v>44179</v>
      </c>
      <c r="B268" t="str">
        <f t="shared" si="8"/>
        <v>Monday</v>
      </c>
      <c r="C268">
        <v>15</v>
      </c>
      <c r="D268">
        <f>SUM($C$2:$C268)</f>
        <v>2620</v>
      </c>
      <c r="E268">
        <f t="shared" si="9"/>
        <v>820</v>
      </c>
    </row>
    <row r="269" spans="1:5" x14ac:dyDescent="0.25">
      <c r="A269" s="5">
        <v>44180</v>
      </c>
      <c r="B269" t="str">
        <f t="shared" si="8"/>
        <v>Tuesday</v>
      </c>
      <c r="C269">
        <v>10</v>
      </c>
      <c r="D269">
        <f>SUM($C$2:$C269)</f>
        <v>2630</v>
      </c>
      <c r="E269">
        <f t="shared" si="9"/>
        <v>810</v>
      </c>
    </row>
    <row r="270" spans="1:5" x14ac:dyDescent="0.25">
      <c r="A270" s="5">
        <v>44181</v>
      </c>
      <c r="B270" t="str">
        <f t="shared" si="8"/>
        <v>Wednesday</v>
      </c>
      <c r="C270">
        <v>10</v>
      </c>
      <c r="D270">
        <f>SUM($C$2:$C270)</f>
        <v>2640</v>
      </c>
      <c r="E270">
        <f t="shared" si="9"/>
        <v>800</v>
      </c>
    </row>
    <row r="271" spans="1:5" x14ac:dyDescent="0.25">
      <c r="A271" s="5">
        <v>44182</v>
      </c>
      <c r="B271" t="str">
        <f t="shared" si="8"/>
        <v>Thursday</v>
      </c>
      <c r="C271">
        <v>10</v>
      </c>
      <c r="D271">
        <f>SUM($C$2:$C271)</f>
        <v>2650</v>
      </c>
      <c r="E271">
        <f t="shared" si="9"/>
        <v>790</v>
      </c>
    </row>
    <row r="272" spans="1:5" x14ac:dyDescent="0.25">
      <c r="A272" s="5">
        <v>44183</v>
      </c>
      <c r="B272" t="str">
        <f t="shared" si="8"/>
        <v>Friday</v>
      </c>
      <c r="C272">
        <v>5</v>
      </c>
      <c r="D272">
        <f>SUM($C$2:$C272)</f>
        <v>2655</v>
      </c>
      <c r="E272">
        <f t="shared" si="9"/>
        <v>785</v>
      </c>
    </row>
    <row r="273" spans="1:5" x14ac:dyDescent="0.25">
      <c r="A273" s="5">
        <v>44184</v>
      </c>
      <c r="B273" t="str">
        <f t="shared" si="8"/>
        <v>Saturday</v>
      </c>
      <c r="C273">
        <v>10</v>
      </c>
      <c r="D273">
        <f>SUM($C$2:$C273)</f>
        <v>2665</v>
      </c>
      <c r="E273">
        <f t="shared" si="9"/>
        <v>775</v>
      </c>
    </row>
    <row r="274" spans="1:5" x14ac:dyDescent="0.25">
      <c r="A274" s="5">
        <v>44185</v>
      </c>
      <c r="B274" t="str">
        <f t="shared" si="8"/>
        <v>Sunday</v>
      </c>
      <c r="C274">
        <v>10</v>
      </c>
      <c r="D274">
        <f>SUM($C$2:$C274)</f>
        <v>2675</v>
      </c>
      <c r="E274">
        <f t="shared" si="9"/>
        <v>765</v>
      </c>
    </row>
    <row r="275" spans="1:5" x14ac:dyDescent="0.25">
      <c r="A275" s="5">
        <v>44186</v>
      </c>
      <c r="B275" t="str">
        <f t="shared" si="8"/>
        <v>Monday</v>
      </c>
      <c r="C275">
        <v>8</v>
      </c>
      <c r="D275">
        <f>SUM($C$2:$C275)</f>
        <v>2683</v>
      </c>
      <c r="E275">
        <f t="shared" si="9"/>
        <v>757</v>
      </c>
    </row>
    <row r="276" spans="1:5" x14ac:dyDescent="0.25">
      <c r="A276" s="5">
        <v>44187</v>
      </c>
      <c r="B276" t="str">
        <f t="shared" si="8"/>
        <v>Tuesday</v>
      </c>
      <c r="C276">
        <v>10</v>
      </c>
      <c r="D276">
        <f>SUM($C$2:$C276)</f>
        <v>2693</v>
      </c>
      <c r="E276">
        <f t="shared" si="9"/>
        <v>747</v>
      </c>
    </row>
    <row r="277" spans="1:5" x14ac:dyDescent="0.25">
      <c r="A277" s="5">
        <v>44188</v>
      </c>
      <c r="B277" t="str">
        <f t="shared" si="8"/>
        <v>Wednesday</v>
      </c>
      <c r="C277">
        <v>10</v>
      </c>
      <c r="D277">
        <f>SUM($C$2:$C277)</f>
        <v>2703</v>
      </c>
      <c r="E277">
        <f t="shared" si="9"/>
        <v>737</v>
      </c>
    </row>
    <row r="278" spans="1:5" x14ac:dyDescent="0.25">
      <c r="A278" s="5">
        <v>44189</v>
      </c>
      <c r="B278" t="str">
        <f t="shared" si="8"/>
        <v>Thursday</v>
      </c>
      <c r="C278">
        <v>10</v>
      </c>
      <c r="D278">
        <f>SUM($C$2:$C278)</f>
        <v>2713</v>
      </c>
      <c r="E278">
        <f t="shared" si="9"/>
        <v>727</v>
      </c>
    </row>
    <row r="279" spans="1:5" x14ac:dyDescent="0.25">
      <c r="A279" s="5">
        <v>44190</v>
      </c>
      <c r="B279" t="str">
        <f t="shared" si="8"/>
        <v>Friday</v>
      </c>
      <c r="C279">
        <v>10</v>
      </c>
      <c r="D279">
        <f>SUM($C$2:$C279)</f>
        <v>2723</v>
      </c>
      <c r="E279">
        <f t="shared" si="9"/>
        <v>717</v>
      </c>
    </row>
    <row r="280" spans="1:5" x14ac:dyDescent="0.25">
      <c r="A280" s="5">
        <v>44191</v>
      </c>
      <c r="B280" t="str">
        <f t="shared" si="8"/>
        <v>Saturday</v>
      </c>
      <c r="C280">
        <v>18</v>
      </c>
      <c r="D280">
        <f>SUM($C$2:$C280)</f>
        <v>2741</v>
      </c>
      <c r="E280">
        <f t="shared" si="9"/>
        <v>699</v>
      </c>
    </row>
    <row r="281" spans="1:5" x14ac:dyDescent="0.25">
      <c r="A281" s="5">
        <v>44192</v>
      </c>
      <c r="B281" t="str">
        <f t="shared" si="8"/>
        <v>Sunday</v>
      </c>
      <c r="C281">
        <v>10</v>
      </c>
      <c r="D281">
        <f>SUM($C$2:$C281)</f>
        <v>2751</v>
      </c>
      <c r="E281">
        <f t="shared" si="9"/>
        <v>689</v>
      </c>
    </row>
    <row r="282" spans="1:5" x14ac:dyDescent="0.25">
      <c r="A282" s="5">
        <v>44193</v>
      </c>
      <c r="B282" t="str">
        <f t="shared" si="8"/>
        <v>Monday</v>
      </c>
      <c r="C282">
        <v>10</v>
      </c>
      <c r="D282">
        <f>SUM($C$2:$C282)</f>
        <v>2761</v>
      </c>
      <c r="E282">
        <f t="shared" si="9"/>
        <v>679</v>
      </c>
    </row>
    <row r="283" spans="1:5" x14ac:dyDescent="0.25">
      <c r="A283" s="5">
        <v>44194</v>
      </c>
      <c r="B283" t="str">
        <f t="shared" si="8"/>
        <v>Tuesday</v>
      </c>
      <c r="C283">
        <v>10</v>
      </c>
      <c r="D283">
        <f>SUM($C$2:$C283)</f>
        <v>2771</v>
      </c>
      <c r="E283">
        <f t="shared" si="9"/>
        <v>669</v>
      </c>
    </row>
    <row r="284" spans="1:5" x14ac:dyDescent="0.25">
      <c r="A284" s="5">
        <v>44195</v>
      </c>
      <c r="B284" t="str">
        <f t="shared" si="8"/>
        <v>Wednesday</v>
      </c>
      <c r="C284">
        <v>30</v>
      </c>
      <c r="D284">
        <f>SUM($C$2:$C284)</f>
        <v>2801</v>
      </c>
      <c r="E284">
        <f t="shared" si="9"/>
        <v>639</v>
      </c>
    </row>
    <row r="285" spans="1:5" x14ac:dyDescent="0.25">
      <c r="A285" s="5">
        <v>44196</v>
      </c>
      <c r="B285" t="str">
        <f t="shared" si="8"/>
        <v>Thursday</v>
      </c>
      <c r="C285">
        <v>10</v>
      </c>
      <c r="D285">
        <f>SUM($C$2:$C285)</f>
        <v>2811</v>
      </c>
      <c r="E285">
        <f t="shared" si="9"/>
        <v>629</v>
      </c>
    </row>
    <row r="286" spans="1:5" x14ac:dyDescent="0.25">
      <c r="A286" s="5">
        <v>44197</v>
      </c>
      <c r="B286" t="str">
        <f t="shared" si="8"/>
        <v>Friday</v>
      </c>
      <c r="C286">
        <v>10</v>
      </c>
      <c r="D286">
        <f>SUM($C$2:$C286)</f>
        <v>2821</v>
      </c>
      <c r="E286">
        <f t="shared" si="9"/>
        <v>619</v>
      </c>
    </row>
    <row r="287" spans="1:5" x14ac:dyDescent="0.25">
      <c r="A287" s="5">
        <v>44198</v>
      </c>
      <c r="B287" t="str">
        <f t="shared" si="8"/>
        <v>Saturday</v>
      </c>
      <c r="C287">
        <v>10</v>
      </c>
      <c r="D287">
        <f>SUM($C$2:$C287)</f>
        <v>2831</v>
      </c>
      <c r="E287">
        <f t="shared" si="9"/>
        <v>609</v>
      </c>
    </row>
    <row r="288" spans="1:5" x14ac:dyDescent="0.25">
      <c r="A288" s="5">
        <v>44199</v>
      </c>
      <c r="B288" t="str">
        <f t="shared" si="8"/>
        <v>Sunday</v>
      </c>
      <c r="C288">
        <v>10</v>
      </c>
      <c r="D288">
        <f>SUM($C$2:$C288)</f>
        <v>2841</v>
      </c>
      <c r="E288">
        <f t="shared" si="9"/>
        <v>599</v>
      </c>
    </row>
    <row r="289" spans="1:5" x14ac:dyDescent="0.25">
      <c r="A289" s="5">
        <v>44200</v>
      </c>
      <c r="B289" t="str">
        <f t="shared" si="8"/>
        <v>Monday</v>
      </c>
      <c r="C289">
        <v>10</v>
      </c>
      <c r="D289">
        <f>SUM($C$2:$C289)</f>
        <v>2851</v>
      </c>
      <c r="E289">
        <f t="shared" si="9"/>
        <v>589</v>
      </c>
    </row>
    <row r="290" spans="1:5" x14ac:dyDescent="0.25">
      <c r="A290" s="5">
        <v>44201</v>
      </c>
      <c r="B290" t="str">
        <f t="shared" si="8"/>
        <v>Tuesday</v>
      </c>
      <c r="C290">
        <v>5</v>
      </c>
      <c r="D290">
        <f>SUM($C$2:$C290)</f>
        <v>2856</v>
      </c>
      <c r="E290">
        <f t="shared" si="9"/>
        <v>584</v>
      </c>
    </row>
    <row r="291" spans="1:5" x14ac:dyDescent="0.25">
      <c r="A291" s="5">
        <v>44202</v>
      </c>
      <c r="B291" t="str">
        <f t="shared" si="8"/>
        <v>Wednesday</v>
      </c>
      <c r="C291">
        <v>10</v>
      </c>
      <c r="D291">
        <f>SUM($C$2:$C291)</f>
        <v>2866</v>
      </c>
      <c r="E291">
        <f t="shared" si="9"/>
        <v>574</v>
      </c>
    </row>
    <row r="292" spans="1:5" x14ac:dyDescent="0.25">
      <c r="A292" s="5">
        <v>44203</v>
      </c>
      <c r="B292" t="str">
        <f t="shared" si="8"/>
        <v>Thursday</v>
      </c>
      <c r="C292">
        <v>10</v>
      </c>
      <c r="D292">
        <f>SUM($C$2:$C292)</f>
        <v>2876</v>
      </c>
      <c r="E292">
        <f t="shared" si="9"/>
        <v>564</v>
      </c>
    </row>
    <row r="293" spans="1:5" x14ac:dyDescent="0.25">
      <c r="A293" s="5">
        <v>44204</v>
      </c>
      <c r="B293" t="str">
        <f t="shared" si="8"/>
        <v>Friday</v>
      </c>
      <c r="C293">
        <v>10</v>
      </c>
      <c r="D293">
        <f>SUM($C$2:$C293)</f>
        <v>2886</v>
      </c>
      <c r="E293">
        <f t="shared" si="9"/>
        <v>554</v>
      </c>
    </row>
    <row r="294" spans="1:5" x14ac:dyDescent="0.25">
      <c r="A294" s="5">
        <v>44205</v>
      </c>
      <c r="B294" t="str">
        <f t="shared" si="8"/>
        <v>Saturday</v>
      </c>
      <c r="C294">
        <v>6</v>
      </c>
      <c r="D294">
        <f>SUM($C$2:$C294)</f>
        <v>2892</v>
      </c>
      <c r="E294">
        <f t="shared" si="9"/>
        <v>548</v>
      </c>
    </row>
    <row r="295" spans="1:5" x14ac:dyDescent="0.25">
      <c r="A295" s="5">
        <v>44206</v>
      </c>
      <c r="B295" t="str">
        <f t="shared" si="8"/>
        <v>Sunday</v>
      </c>
      <c r="C295">
        <v>10</v>
      </c>
      <c r="D295">
        <f>SUM($C$2:$C295)</f>
        <v>2902</v>
      </c>
      <c r="E295">
        <f t="shared" si="9"/>
        <v>538</v>
      </c>
    </row>
    <row r="296" spans="1:5" x14ac:dyDescent="0.25">
      <c r="A296" s="5">
        <v>44207</v>
      </c>
      <c r="B296" t="str">
        <f t="shared" si="8"/>
        <v>Monday</v>
      </c>
      <c r="C296">
        <v>10</v>
      </c>
      <c r="D296">
        <f>SUM($C$2:$C296)</f>
        <v>2912</v>
      </c>
      <c r="E296">
        <f t="shared" si="9"/>
        <v>528</v>
      </c>
    </row>
    <row r="297" spans="1:5" x14ac:dyDescent="0.25">
      <c r="A297" s="5">
        <v>44208</v>
      </c>
      <c r="B297" t="str">
        <f t="shared" si="8"/>
        <v>Tuesday</v>
      </c>
      <c r="C297">
        <v>10</v>
      </c>
      <c r="D297">
        <f>SUM($C$2:$C297)</f>
        <v>2922</v>
      </c>
      <c r="E297">
        <f t="shared" si="9"/>
        <v>518</v>
      </c>
    </row>
    <row r="298" spans="1:5" x14ac:dyDescent="0.25">
      <c r="A298" s="5">
        <v>44209</v>
      </c>
      <c r="B298" t="str">
        <f t="shared" si="8"/>
        <v>Wednesday</v>
      </c>
      <c r="C298">
        <v>8</v>
      </c>
      <c r="D298">
        <f>SUM($C$2:$C298)</f>
        <v>2930</v>
      </c>
      <c r="E298">
        <f t="shared" si="9"/>
        <v>510</v>
      </c>
    </row>
    <row r="299" spans="1:5" x14ac:dyDescent="0.25">
      <c r="A299" s="5">
        <v>44210</v>
      </c>
      <c r="B299" t="str">
        <f t="shared" si="8"/>
        <v>Thursday</v>
      </c>
      <c r="C299">
        <v>10</v>
      </c>
      <c r="D299">
        <f>SUM($C$2:$C299)</f>
        <v>2940</v>
      </c>
      <c r="E299">
        <f t="shared" si="9"/>
        <v>500</v>
      </c>
    </row>
    <row r="300" spans="1:5" x14ac:dyDescent="0.25">
      <c r="A300" s="5">
        <v>44211</v>
      </c>
      <c r="B300" t="str">
        <f t="shared" si="8"/>
        <v>Friday</v>
      </c>
      <c r="C300">
        <v>10</v>
      </c>
      <c r="D300">
        <f>SUM($C$2:$C300)</f>
        <v>2950</v>
      </c>
      <c r="E300">
        <f t="shared" si="9"/>
        <v>490</v>
      </c>
    </row>
    <row r="301" spans="1:5" x14ac:dyDescent="0.25">
      <c r="A301" s="5">
        <v>44212</v>
      </c>
      <c r="B301" t="str">
        <f t="shared" si="8"/>
        <v>Saturday</v>
      </c>
      <c r="C301">
        <v>10</v>
      </c>
      <c r="D301">
        <f>SUM($C$2:$C301)</f>
        <v>2960</v>
      </c>
      <c r="E301">
        <f t="shared" si="9"/>
        <v>480</v>
      </c>
    </row>
    <row r="302" spans="1:5" x14ac:dyDescent="0.25">
      <c r="A302" s="5">
        <v>44213</v>
      </c>
      <c r="B302" t="str">
        <f t="shared" si="8"/>
        <v>Sunday</v>
      </c>
      <c r="C302">
        <v>9</v>
      </c>
      <c r="D302">
        <f>SUM($C$2:$C302)</f>
        <v>2969</v>
      </c>
      <c r="E302">
        <f t="shared" si="9"/>
        <v>471</v>
      </c>
    </row>
    <row r="303" spans="1:5" x14ac:dyDescent="0.25">
      <c r="A303" s="5">
        <v>44214</v>
      </c>
      <c r="B303" t="str">
        <f t="shared" si="8"/>
        <v>Monday</v>
      </c>
      <c r="C303">
        <v>10</v>
      </c>
      <c r="D303">
        <f>SUM($C$2:$C303)</f>
        <v>2979</v>
      </c>
      <c r="E303">
        <f t="shared" si="9"/>
        <v>461</v>
      </c>
    </row>
    <row r="304" spans="1:5" x14ac:dyDescent="0.25">
      <c r="A304" s="5">
        <v>44215</v>
      </c>
      <c r="B304" t="str">
        <f t="shared" si="8"/>
        <v>Tuesday</v>
      </c>
      <c r="C304">
        <v>3</v>
      </c>
      <c r="D304">
        <f>SUM($C$2:$C304)</f>
        <v>2982</v>
      </c>
      <c r="E304">
        <f t="shared" si="9"/>
        <v>458</v>
      </c>
    </row>
    <row r="305" spans="1:5" x14ac:dyDescent="0.25">
      <c r="A305" s="5">
        <v>44216</v>
      </c>
      <c r="B305" t="str">
        <f t="shared" si="8"/>
        <v>Wednesday</v>
      </c>
      <c r="C305">
        <v>10</v>
      </c>
      <c r="D305">
        <f>SUM($C$2:$C305)</f>
        <v>2992</v>
      </c>
      <c r="E305">
        <f t="shared" si="9"/>
        <v>448</v>
      </c>
    </row>
    <row r="306" spans="1:5" x14ac:dyDescent="0.25">
      <c r="A306" s="5">
        <v>44217</v>
      </c>
      <c r="B306" t="str">
        <f t="shared" si="8"/>
        <v>Thursday</v>
      </c>
      <c r="C306">
        <v>10</v>
      </c>
      <c r="D306">
        <f>SUM($C$2:$C306)</f>
        <v>3002</v>
      </c>
      <c r="E306">
        <f t="shared" si="9"/>
        <v>438</v>
      </c>
    </row>
    <row r="307" spans="1:5" x14ac:dyDescent="0.25">
      <c r="A307" s="5">
        <v>44218</v>
      </c>
      <c r="B307" t="str">
        <f t="shared" si="8"/>
        <v>Friday</v>
      </c>
      <c r="C307">
        <v>1</v>
      </c>
      <c r="D307">
        <f>SUM($C$2:$C307)</f>
        <v>3003</v>
      </c>
      <c r="E307">
        <f t="shared" si="9"/>
        <v>437</v>
      </c>
    </row>
    <row r="308" spans="1:5" x14ac:dyDescent="0.25">
      <c r="A308" s="5">
        <v>44219</v>
      </c>
      <c r="B308" t="str">
        <f t="shared" si="8"/>
        <v>Saturday</v>
      </c>
      <c r="C308">
        <v>10</v>
      </c>
      <c r="D308">
        <f>SUM($C$2:$C308)</f>
        <v>3013</v>
      </c>
      <c r="E308">
        <f t="shared" si="9"/>
        <v>427</v>
      </c>
    </row>
    <row r="309" spans="1:5" x14ac:dyDescent="0.25">
      <c r="A309" s="5">
        <v>44220</v>
      </c>
      <c r="B309" t="str">
        <f t="shared" si="8"/>
        <v>Sunday</v>
      </c>
      <c r="C309">
        <v>2</v>
      </c>
      <c r="D309">
        <f>SUM($C$2:$C309)</f>
        <v>3015</v>
      </c>
      <c r="E309">
        <f t="shared" si="9"/>
        <v>425</v>
      </c>
    </row>
    <row r="310" spans="1:5" x14ac:dyDescent="0.25">
      <c r="A310" s="5">
        <v>44221</v>
      </c>
      <c r="B310" t="str">
        <f t="shared" si="8"/>
        <v>Monday</v>
      </c>
      <c r="C310">
        <v>3</v>
      </c>
      <c r="D310">
        <f>SUM($C$2:$C310)</f>
        <v>3018</v>
      </c>
      <c r="E310">
        <f t="shared" si="9"/>
        <v>422</v>
      </c>
    </row>
    <row r="311" spans="1:5" x14ac:dyDescent="0.25">
      <c r="A311" s="5">
        <v>44222</v>
      </c>
      <c r="B311" t="str">
        <f t="shared" si="8"/>
        <v>Tuesday</v>
      </c>
      <c r="C311">
        <v>10</v>
      </c>
      <c r="D311">
        <f>SUM($C$2:$C311)</f>
        <v>3028</v>
      </c>
      <c r="E311">
        <f t="shared" si="9"/>
        <v>412</v>
      </c>
    </row>
    <row r="312" spans="1:5" x14ac:dyDescent="0.25">
      <c r="A312" s="5">
        <v>44223</v>
      </c>
      <c r="B312" t="str">
        <f t="shared" si="8"/>
        <v>Wednesday</v>
      </c>
      <c r="C312">
        <v>10</v>
      </c>
      <c r="D312">
        <f>SUM($C$2:$C312)</f>
        <v>3038</v>
      </c>
      <c r="E312">
        <f t="shared" si="9"/>
        <v>402</v>
      </c>
    </row>
    <row r="313" spans="1:5" x14ac:dyDescent="0.25">
      <c r="A313" s="5">
        <v>44224</v>
      </c>
      <c r="B313" t="str">
        <f t="shared" si="8"/>
        <v>Thursday</v>
      </c>
      <c r="C313">
        <v>4</v>
      </c>
      <c r="D313">
        <f>SUM($C$2:$C313)</f>
        <v>3042</v>
      </c>
      <c r="E313">
        <f t="shared" si="9"/>
        <v>398</v>
      </c>
    </row>
    <row r="314" spans="1:5" x14ac:dyDescent="0.25">
      <c r="A314" s="5">
        <v>44225</v>
      </c>
      <c r="B314" t="str">
        <f t="shared" si="8"/>
        <v>Friday</v>
      </c>
      <c r="C314">
        <v>5</v>
      </c>
      <c r="D314">
        <f>SUM($C$2:$C314)</f>
        <v>3047</v>
      </c>
      <c r="E314">
        <f t="shared" si="9"/>
        <v>393</v>
      </c>
    </row>
    <row r="315" spans="1:5" x14ac:dyDescent="0.25">
      <c r="A315" s="5">
        <v>44226</v>
      </c>
      <c r="B315" t="str">
        <f t="shared" si="8"/>
        <v>Saturday</v>
      </c>
      <c r="C315">
        <v>10</v>
      </c>
      <c r="D315">
        <f>SUM($C$2:$C315)</f>
        <v>3057</v>
      </c>
      <c r="E315">
        <f t="shared" si="9"/>
        <v>383</v>
      </c>
    </row>
    <row r="316" spans="1:5" x14ac:dyDescent="0.25">
      <c r="A316" s="5">
        <v>44227</v>
      </c>
      <c r="B316" t="str">
        <f t="shared" si="8"/>
        <v>Sunday</v>
      </c>
      <c r="C316">
        <v>10</v>
      </c>
      <c r="D316">
        <f>SUM($C$2:$C316)</f>
        <v>3067</v>
      </c>
      <c r="E316">
        <f t="shared" si="9"/>
        <v>373</v>
      </c>
    </row>
    <row r="317" spans="1:5" x14ac:dyDescent="0.25">
      <c r="A317" s="5">
        <v>44228</v>
      </c>
      <c r="B317" t="str">
        <f t="shared" si="8"/>
        <v>Monday</v>
      </c>
      <c r="C317">
        <v>10</v>
      </c>
      <c r="D317">
        <f>SUM($C$2:$C317)</f>
        <v>3077</v>
      </c>
      <c r="E317">
        <f t="shared" si="9"/>
        <v>363</v>
      </c>
    </row>
    <row r="318" spans="1:5" x14ac:dyDescent="0.25">
      <c r="A318" s="5">
        <v>44229</v>
      </c>
      <c r="B318" t="str">
        <f t="shared" si="8"/>
        <v>Tuesday</v>
      </c>
      <c r="C318">
        <v>10</v>
      </c>
      <c r="D318">
        <f>SUM($C$2:$C318)</f>
        <v>3087</v>
      </c>
      <c r="E318">
        <f t="shared" si="9"/>
        <v>353</v>
      </c>
    </row>
    <row r="319" spans="1:5" x14ac:dyDescent="0.25">
      <c r="A319" s="5">
        <v>44230</v>
      </c>
      <c r="B319" t="str">
        <f t="shared" si="8"/>
        <v>Wednesday</v>
      </c>
      <c r="C319">
        <v>10</v>
      </c>
      <c r="D319">
        <f>SUM($C$2:$C319)</f>
        <v>3097</v>
      </c>
      <c r="E319">
        <f t="shared" si="9"/>
        <v>343</v>
      </c>
    </row>
    <row r="320" spans="1:5" x14ac:dyDescent="0.25">
      <c r="A320" s="5">
        <v>44231</v>
      </c>
      <c r="B320" t="str">
        <f t="shared" si="8"/>
        <v>Thursday</v>
      </c>
      <c r="C320">
        <v>10</v>
      </c>
      <c r="D320">
        <f>SUM($C$2:$C320)</f>
        <v>3107</v>
      </c>
      <c r="E320">
        <f t="shared" si="9"/>
        <v>333</v>
      </c>
    </row>
    <row r="321" spans="1:5" x14ac:dyDescent="0.25">
      <c r="A321" s="5">
        <v>44232</v>
      </c>
      <c r="B321" t="str">
        <f t="shared" si="8"/>
        <v>Friday</v>
      </c>
      <c r="C321">
        <v>13</v>
      </c>
      <c r="D321">
        <f>SUM($C$2:$C321)</f>
        <v>3120</v>
      </c>
      <c r="E321">
        <f t="shared" si="9"/>
        <v>320</v>
      </c>
    </row>
    <row r="322" spans="1:5" x14ac:dyDescent="0.25">
      <c r="A322" s="5">
        <v>44233</v>
      </c>
      <c r="B322" t="str">
        <f t="shared" si="8"/>
        <v>Saturday</v>
      </c>
      <c r="C322">
        <v>10</v>
      </c>
      <c r="D322">
        <f>SUM($C$2:$C322)</f>
        <v>3130</v>
      </c>
      <c r="E322">
        <f t="shared" si="9"/>
        <v>310</v>
      </c>
    </row>
    <row r="323" spans="1:5" x14ac:dyDescent="0.25">
      <c r="A323" s="5">
        <v>44234</v>
      </c>
      <c r="B323" t="str">
        <f t="shared" ref="B323:B336" si="10">TEXT(A323,"DDDD")</f>
        <v>Sunday</v>
      </c>
      <c r="C323">
        <v>10</v>
      </c>
      <c r="D323">
        <f>SUM($C$2:$C323)</f>
        <v>3140</v>
      </c>
      <c r="E323">
        <f t="shared" ref="E323:E353" si="11">SUM(3440-$D323)</f>
        <v>300</v>
      </c>
    </row>
    <row r="324" spans="1:5" x14ac:dyDescent="0.25">
      <c r="A324" s="5">
        <v>44235</v>
      </c>
      <c r="B324" t="str">
        <f t="shared" si="10"/>
        <v>Monday</v>
      </c>
      <c r="C324">
        <v>14</v>
      </c>
      <c r="D324">
        <f>SUM($C$2:$C324)</f>
        <v>3154</v>
      </c>
      <c r="E324">
        <f t="shared" si="11"/>
        <v>286</v>
      </c>
    </row>
    <row r="325" spans="1:5" x14ac:dyDescent="0.25">
      <c r="A325" s="5">
        <v>44236</v>
      </c>
      <c r="B325" t="str">
        <f t="shared" si="10"/>
        <v>Tuesday</v>
      </c>
      <c r="C325">
        <v>10</v>
      </c>
      <c r="D325">
        <f>SUM($C$2:$C325)</f>
        <v>3164</v>
      </c>
      <c r="E325">
        <f t="shared" si="11"/>
        <v>276</v>
      </c>
    </row>
    <row r="326" spans="1:5" x14ac:dyDescent="0.25">
      <c r="A326" s="5">
        <v>44237</v>
      </c>
      <c r="B326" t="str">
        <f t="shared" si="10"/>
        <v>Wednesday</v>
      </c>
      <c r="C326">
        <v>10</v>
      </c>
      <c r="D326">
        <f>SUM($C$2:$C326)</f>
        <v>3174</v>
      </c>
      <c r="E326">
        <f t="shared" si="11"/>
        <v>266</v>
      </c>
    </row>
    <row r="327" spans="1:5" x14ac:dyDescent="0.25">
      <c r="A327" s="5">
        <v>44238</v>
      </c>
      <c r="B327" t="str">
        <f t="shared" si="10"/>
        <v>Thursday</v>
      </c>
      <c r="C327">
        <v>10</v>
      </c>
      <c r="D327">
        <f>SUM($C$2:$C327)</f>
        <v>3184</v>
      </c>
      <c r="E327">
        <f t="shared" si="11"/>
        <v>256</v>
      </c>
    </row>
    <row r="328" spans="1:5" x14ac:dyDescent="0.25">
      <c r="A328" s="5">
        <v>44239</v>
      </c>
      <c r="B328" t="str">
        <f t="shared" si="10"/>
        <v>Friday</v>
      </c>
      <c r="C328">
        <v>12</v>
      </c>
      <c r="D328">
        <f>SUM($C$2:$C328)</f>
        <v>3196</v>
      </c>
      <c r="E328">
        <f t="shared" si="11"/>
        <v>244</v>
      </c>
    </row>
    <row r="329" spans="1:5" x14ac:dyDescent="0.25">
      <c r="A329" s="5">
        <v>44240</v>
      </c>
      <c r="B329" t="str">
        <f t="shared" si="10"/>
        <v>Saturday</v>
      </c>
      <c r="C329">
        <v>10</v>
      </c>
      <c r="D329">
        <f>SUM($C$2:$C329)</f>
        <v>3206</v>
      </c>
      <c r="E329">
        <f t="shared" si="11"/>
        <v>234</v>
      </c>
    </row>
    <row r="330" spans="1:5" x14ac:dyDescent="0.25">
      <c r="A330" s="5">
        <v>44241</v>
      </c>
      <c r="B330" t="str">
        <f t="shared" si="10"/>
        <v>Sunday</v>
      </c>
      <c r="C330">
        <v>10</v>
      </c>
      <c r="D330">
        <f>SUM($C$2:$C330)</f>
        <v>3216</v>
      </c>
      <c r="E330">
        <f t="shared" si="11"/>
        <v>224</v>
      </c>
    </row>
    <row r="331" spans="1:5" x14ac:dyDescent="0.25">
      <c r="A331" s="5">
        <v>44242</v>
      </c>
      <c r="B331" t="str">
        <f t="shared" si="10"/>
        <v>Monday</v>
      </c>
      <c r="C331">
        <v>8</v>
      </c>
      <c r="D331">
        <f>SUM($C$2:$C331)</f>
        <v>3224</v>
      </c>
      <c r="E331">
        <f t="shared" si="11"/>
        <v>216</v>
      </c>
    </row>
    <row r="332" spans="1:5" x14ac:dyDescent="0.25">
      <c r="A332" s="5">
        <v>44243</v>
      </c>
      <c r="B332" t="str">
        <f t="shared" si="10"/>
        <v>Tuesday</v>
      </c>
      <c r="C332">
        <v>7</v>
      </c>
      <c r="D332">
        <f>SUM($C$2:$C332)</f>
        <v>3231</v>
      </c>
      <c r="E332">
        <f t="shared" si="11"/>
        <v>209</v>
      </c>
    </row>
    <row r="333" spans="1:5" x14ac:dyDescent="0.25">
      <c r="A333" s="5">
        <v>44244</v>
      </c>
      <c r="B333" t="str">
        <f t="shared" si="10"/>
        <v>Wednesday</v>
      </c>
      <c r="C333">
        <v>10</v>
      </c>
      <c r="D333">
        <f>SUM($C$2:$C333)</f>
        <v>3241</v>
      </c>
      <c r="E333">
        <f t="shared" si="11"/>
        <v>199</v>
      </c>
    </row>
    <row r="334" spans="1:5" x14ac:dyDescent="0.25">
      <c r="A334" s="5">
        <v>44245</v>
      </c>
      <c r="B334" t="str">
        <f t="shared" si="10"/>
        <v>Thursday</v>
      </c>
      <c r="C334">
        <v>10</v>
      </c>
      <c r="D334">
        <f>SUM($C$2:$C334)</f>
        <v>3251</v>
      </c>
      <c r="E334">
        <f t="shared" si="11"/>
        <v>189</v>
      </c>
    </row>
    <row r="335" spans="1:5" x14ac:dyDescent="0.25">
      <c r="A335" s="5">
        <v>44246</v>
      </c>
      <c r="B335" t="str">
        <f t="shared" si="10"/>
        <v>Friday</v>
      </c>
      <c r="C335">
        <v>15</v>
      </c>
      <c r="D335">
        <f>SUM($C$2:$C335)</f>
        <v>3266</v>
      </c>
      <c r="E335">
        <f t="shared" si="11"/>
        <v>174</v>
      </c>
    </row>
    <row r="336" spans="1:5" x14ac:dyDescent="0.25">
      <c r="A336" s="5">
        <v>44247</v>
      </c>
      <c r="B336" t="str">
        <f t="shared" si="10"/>
        <v>Saturday</v>
      </c>
      <c r="C336">
        <v>6</v>
      </c>
      <c r="D336">
        <f>SUM($C$2:$C336)</f>
        <v>3272</v>
      </c>
      <c r="E336">
        <f t="shared" si="11"/>
        <v>168</v>
      </c>
    </row>
    <row r="337" spans="1:5" x14ac:dyDescent="0.25">
      <c r="A337" s="5">
        <v>44248</v>
      </c>
      <c r="B337" t="str">
        <f t="shared" ref="B337:B343" si="12">TEXT(A337,"DDDD")</f>
        <v>Sunday</v>
      </c>
      <c r="C337">
        <v>10</v>
      </c>
      <c r="D337">
        <f>SUM($C$2:$C337)</f>
        <v>3282</v>
      </c>
      <c r="E337">
        <f t="shared" si="11"/>
        <v>158</v>
      </c>
    </row>
    <row r="338" spans="1:5" x14ac:dyDescent="0.25">
      <c r="A338" s="5">
        <v>44249</v>
      </c>
      <c r="B338" t="str">
        <f t="shared" si="12"/>
        <v>Monday</v>
      </c>
      <c r="C338">
        <v>10</v>
      </c>
      <c r="D338">
        <f>SUM($C$2:$C338)</f>
        <v>3292</v>
      </c>
      <c r="E338">
        <f t="shared" si="11"/>
        <v>148</v>
      </c>
    </row>
    <row r="339" spans="1:5" x14ac:dyDescent="0.25">
      <c r="A339" s="5">
        <v>44250</v>
      </c>
      <c r="B339" t="str">
        <f t="shared" si="12"/>
        <v>Tuesday</v>
      </c>
      <c r="C339">
        <v>15</v>
      </c>
      <c r="D339">
        <f>SUM($C$2:$C339)</f>
        <v>3307</v>
      </c>
      <c r="E339">
        <f t="shared" si="11"/>
        <v>133</v>
      </c>
    </row>
    <row r="340" spans="1:5" x14ac:dyDescent="0.25">
      <c r="A340" s="5">
        <v>44251</v>
      </c>
      <c r="B340" t="str">
        <f t="shared" si="12"/>
        <v>Wednesday</v>
      </c>
      <c r="C340">
        <v>10</v>
      </c>
      <c r="D340">
        <f>SUM($C$2:$C340)</f>
        <v>3317</v>
      </c>
      <c r="E340">
        <f t="shared" si="11"/>
        <v>123</v>
      </c>
    </row>
    <row r="341" spans="1:5" x14ac:dyDescent="0.25">
      <c r="A341" s="5">
        <v>44252</v>
      </c>
      <c r="B341" t="str">
        <f t="shared" si="12"/>
        <v>Thursday</v>
      </c>
      <c r="C341">
        <v>10</v>
      </c>
      <c r="D341">
        <f>SUM($C$2:$C341)</f>
        <v>3327</v>
      </c>
      <c r="E341">
        <f t="shared" si="11"/>
        <v>113</v>
      </c>
    </row>
    <row r="342" spans="1:5" x14ac:dyDescent="0.25">
      <c r="A342" s="5">
        <v>44253</v>
      </c>
      <c r="B342" t="str">
        <f t="shared" si="12"/>
        <v>Friday</v>
      </c>
      <c r="C342">
        <v>3</v>
      </c>
      <c r="D342">
        <f>SUM($C$2:$C342)</f>
        <v>3330</v>
      </c>
      <c r="E342">
        <f t="shared" si="11"/>
        <v>110</v>
      </c>
    </row>
    <row r="343" spans="1:5" x14ac:dyDescent="0.25">
      <c r="A343" s="5">
        <v>44254</v>
      </c>
      <c r="B343" t="str">
        <f t="shared" si="12"/>
        <v>Saturday</v>
      </c>
      <c r="C343">
        <v>10</v>
      </c>
      <c r="D343">
        <f>SUM($C$2:$C343)</f>
        <v>3340</v>
      </c>
      <c r="E343">
        <f t="shared" si="11"/>
        <v>100</v>
      </c>
    </row>
    <row r="344" spans="1:5" x14ac:dyDescent="0.25">
      <c r="A344" s="5">
        <v>44255</v>
      </c>
      <c r="B344" t="str">
        <f t="shared" ref="B344:B348" si="13">TEXT(A344,"DDDD")</f>
        <v>Sunday</v>
      </c>
      <c r="C344">
        <v>10</v>
      </c>
      <c r="D344">
        <f>SUM($C$2:$C344)</f>
        <v>3350</v>
      </c>
      <c r="E344">
        <f t="shared" si="11"/>
        <v>90</v>
      </c>
    </row>
    <row r="345" spans="1:5" x14ac:dyDescent="0.25">
      <c r="A345" s="5">
        <v>44256</v>
      </c>
      <c r="B345" t="str">
        <f t="shared" si="13"/>
        <v>Monday</v>
      </c>
      <c r="C345">
        <v>10</v>
      </c>
      <c r="D345">
        <f>SUM($C$2:$C345)</f>
        <v>3360</v>
      </c>
      <c r="E345">
        <f t="shared" si="11"/>
        <v>80</v>
      </c>
    </row>
    <row r="346" spans="1:5" x14ac:dyDescent="0.25">
      <c r="A346" s="5">
        <v>44257</v>
      </c>
      <c r="B346" t="str">
        <f t="shared" si="13"/>
        <v>Tuesday</v>
      </c>
      <c r="C346">
        <v>10</v>
      </c>
      <c r="D346">
        <f>SUM($C$2:$C346)</f>
        <v>3370</v>
      </c>
      <c r="E346">
        <f t="shared" si="11"/>
        <v>70</v>
      </c>
    </row>
    <row r="347" spans="1:5" x14ac:dyDescent="0.25">
      <c r="A347" s="5">
        <v>44258</v>
      </c>
      <c r="B347" t="str">
        <f t="shared" si="13"/>
        <v>Wednesday</v>
      </c>
      <c r="C347">
        <v>10</v>
      </c>
      <c r="D347">
        <f>SUM($C$2:$C347)</f>
        <v>3380</v>
      </c>
      <c r="E347">
        <f t="shared" si="11"/>
        <v>60</v>
      </c>
    </row>
    <row r="348" spans="1:5" x14ac:dyDescent="0.25">
      <c r="A348" s="5">
        <v>44259</v>
      </c>
      <c r="B348" t="str">
        <f t="shared" si="13"/>
        <v>Thursday</v>
      </c>
      <c r="C348">
        <v>10</v>
      </c>
      <c r="D348">
        <f>SUM($C$2:$C348)</f>
        <v>3390</v>
      </c>
      <c r="E348">
        <f t="shared" si="11"/>
        <v>50</v>
      </c>
    </row>
    <row r="349" spans="1:5" x14ac:dyDescent="0.25">
      <c r="A349" s="5">
        <v>44260</v>
      </c>
      <c r="B349" t="str">
        <f t="shared" ref="B349:B352" si="14">TEXT(A349,"DDDD")</f>
        <v>Friday</v>
      </c>
      <c r="C349">
        <v>10</v>
      </c>
      <c r="D349">
        <f>SUM($C$2:$C349)</f>
        <v>3400</v>
      </c>
      <c r="E349">
        <f t="shared" si="11"/>
        <v>40</v>
      </c>
    </row>
    <row r="350" spans="1:5" x14ac:dyDescent="0.25">
      <c r="A350" s="5">
        <v>44261</v>
      </c>
      <c r="B350" t="str">
        <f t="shared" si="14"/>
        <v>Saturday</v>
      </c>
      <c r="C350">
        <v>10</v>
      </c>
      <c r="D350">
        <f>SUM($C$2:$C350)</f>
        <v>3410</v>
      </c>
      <c r="E350">
        <f t="shared" si="11"/>
        <v>30</v>
      </c>
    </row>
    <row r="351" spans="1:5" x14ac:dyDescent="0.25">
      <c r="A351" s="5">
        <v>44262</v>
      </c>
      <c r="B351" t="str">
        <f t="shared" si="14"/>
        <v>Sunday</v>
      </c>
      <c r="C351">
        <v>10</v>
      </c>
      <c r="D351">
        <f>SUM($C$2:$C351)</f>
        <v>3420</v>
      </c>
      <c r="E351">
        <f t="shared" si="11"/>
        <v>20</v>
      </c>
    </row>
    <row r="352" spans="1:5" x14ac:dyDescent="0.25">
      <c r="A352" s="5">
        <v>44263</v>
      </c>
      <c r="B352" t="str">
        <f t="shared" si="14"/>
        <v>Monday</v>
      </c>
      <c r="C352">
        <v>10</v>
      </c>
      <c r="D352">
        <f>SUM($C$2:$C352)</f>
        <v>3430</v>
      </c>
      <c r="E352">
        <f t="shared" si="11"/>
        <v>10</v>
      </c>
    </row>
    <row r="353" spans="1:5" x14ac:dyDescent="0.25">
      <c r="A353" s="5">
        <v>44264</v>
      </c>
      <c r="B353" t="str">
        <f t="shared" ref="B353" si="15">TEXT(A353,"DDDD")</f>
        <v>Tuesday</v>
      </c>
      <c r="C353">
        <v>10</v>
      </c>
      <c r="D353">
        <f>SUM($C$2:$C353)</f>
        <v>3440</v>
      </c>
      <c r="E353">
        <f t="shared" si="11"/>
        <v>0</v>
      </c>
    </row>
  </sheetData>
  <phoneticPr fontId="22"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8C70-0D6B-4E79-A2BD-647EF80CC7D6}">
  <dimension ref="A1:B3440"/>
  <sheetViews>
    <sheetView showGridLines="0" workbookViewId="0">
      <pane ySplit="1" topLeftCell="A3403" activePane="bottomLeft" state="frozen"/>
      <selection pane="bottomLeft" activeCell="A3440" sqref="A3440"/>
    </sheetView>
  </sheetViews>
  <sheetFormatPr defaultRowHeight="15" x14ac:dyDescent="0.25"/>
  <cols>
    <col min="1" max="1" width="18.140625" bestFit="1" customWidth="1"/>
    <col min="2" max="2" width="14.140625" bestFit="1" customWidth="1"/>
  </cols>
  <sheetData>
    <row r="1" spans="1:2" x14ac:dyDescent="0.25">
      <c r="A1" t="s">
        <v>6369</v>
      </c>
      <c r="B1" t="s">
        <v>2575</v>
      </c>
    </row>
    <row r="2" spans="1:2" x14ac:dyDescent="0.25">
      <c r="A2" t="s">
        <v>3465</v>
      </c>
      <c r="B2" s="18" t="s">
        <v>2589</v>
      </c>
    </row>
    <row r="3" spans="1:2" x14ac:dyDescent="0.25">
      <c r="A3" t="s">
        <v>3466</v>
      </c>
      <c r="B3" s="18" t="s">
        <v>2577</v>
      </c>
    </row>
    <row r="4" spans="1:2" x14ac:dyDescent="0.25">
      <c r="A4" t="s">
        <v>3467</v>
      </c>
      <c r="B4" s="18" t="s">
        <v>3048</v>
      </c>
    </row>
    <row r="5" spans="1:2" x14ac:dyDescent="0.25">
      <c r="A5" t="s">
        <v>3468</v>
      </c>
      <c r="B5" s="18" t="s">
        <v>3046</v>
      </c>
    </row>
    <row r="6" spans="1:2" x14ac:dyDescent="0.25">
      <c r="A6" t="s">
        <v>3469</v>
      </c>
      <c r="B6" s="18" t="s">
        <v>3053</v>
      </c>
    </row>
    <row r="7" spans="1:2" x14ac:dyDescent="0.25">
      <c r="A7" t="s">
        <v>3470</v>
      </c>
      <c r="B7" s="18" t="s">
        <v>3047</v>
      </c>
    </row>
    <row r="8" spans="1:2" x14ac:dyDescent="0.25">
      <c r="A8" t="s">
        <v>3471</v>
      </c>
      <c r="B8" s="18" t="s">
        <v>3051</v>
      </c>
    </row>
    <row r="9" spans="1:2" x14ac:dyDescent="0.25">
      <c r="A9" t="s">
        <v>3472</v>
      </c>
      <c r="B9" s="18" t="s">
        <v>3052</v>
      </c>
    </row>
    <row r="10" spans="1:2" x14ac:dyDescent="0.25">
      <c r="A10" t="s">
        <v>3473</v>
      </c>
      <c r="B10" s="18" t="s">
        <v>3049</v>
      </c>
    </row>
    <row r="11" spans="1:2" x14ac:dyDescent="0.25">
      <c r="A11" t="s">
        <v>3474</v>
      </c>
      <c r="B11" s="18" t="s">
        <v>3055</v>
      </c>
    </row>
    <row r="12" spans="1:2" x14ac:dyDescent="0.25">
      <c r="A12" t="s">
        <v>3475</v>
      </c>
      <c r="B12" s="18" t="s">
        <v>3050</v>
      </c>
    </row>
    <row r="13" spans="1:2" x14ac:dyDescent="0.25">
      <c r="A13" t="s">
        <v>3476</v>
      </c>
      <c r="B13" s="18" t="s">
        <v>3054</v>
      </c>
    </row>
    <row r="14" spans="1:2" x14ac:dyDescent="0.25">
      <c r="A14" t="s">
        <v>3477</v>
      </c>
      <c r="B14" s="18" t="s">
        <v>2576</v>
      </c>
    </row>
    <row r="15" spans="1:2" x14ac:dyDescent="0.25">
      <c r="A15" t="s">
        <v>3478</v>
      </c>
      <c r="B15" s="18" t="s">
        <v>3065</v>
      </c>
    </row>
    <row r="16" spans="1:2" x14ac:dyDescent="0.25">
      <c r="A16" t="s">
        <v>3479</v>
      </c>
      <c r="B16" s="18" t="s">
        <v>3062</v>
      </c>
    </row>
    <row r="17" spans="1:2" x14ac:dyDescent="0.25">
      <c r="A17" t="s">
        <v>3480</v>
      </c>
      <c r="B17" s="18" t="s">
        <v>3064</v>
      </c>
    </row>
    <row r="18" spans="1:2" x14ac:dyDescent="0.25">
      <c r="A18" t="s">
        <v>3481</v>
      </c>
      <c r="B18" s="18" t="s">
        <v>3066</v>
      </c>
    </row>
    <row r="19" spans="1:2" x14ac:dyDescent="0.25">
      <c r="A19" t="s">
        <v>3482</v>
      </c>
      <c r="B19" s="18" t="s">
        <v>3063</v>
      </c>
    </row>
    <row r="20" spans="1:2" x14ac:dyDescent="0.25">
      <c r="A20" t="s">
        <v>3483</v>
      </c>
      <c r="B20" s="18" t="s">
        <v>2584</v>
      </c>
    </row>
    <row r="21" spans="1:2" x14ac:dyDescent="0.25">
      <c r="A21" t="s">
        <v>3484</v>
      </c>
      <c r="B21" s="18" t="s">
        <v>3067</v>
      </c>
    </row>
    <row r="22" spans="1:2" x14ac:dyDescent="0.25">
      <c r="A22" t="s">
        <v>3485</v>
      </c>
      <c r="B22" s="18" t="s">
        <v>2581</v>
      </c>
    </row>
    <row r="23" spans="1:2" x14ac:dyDescent="0.25">
      <c r="A23" t="s">
        <v>3486</v>
      </c>
      <c r="B23" s="18" t="s">
        <v>3068</v>
      </c>
    </row>
    <row r="24" spans="1:2" x14ac:dyDescent="0.25">
      <c r="A24" t="s">
        <v>3487</v>
      </c>
      <c r="B24" s="18" t="s">
        <v>7060</v>
      </c>
    </row>
    <row r="25" spans="1:2" x14ac:dyDescent="0.25">
      <c r="A25" t="s">
        <v>3488</v>
      </c>
      <c r="B25" s="18" t="s">
        <v>7061</v>
      </c>
    </row>
    <row r="26" spans="1:2" x14ac:dyDescent="0.25">
      <c r="A26" t="s">
        <v>3489</v>
      </c>
      <c r="B26" s="18" t="s">
        <v>7062</v>
      </c>
    </row>
    <row r="27" spans="1:2" x14ac:dyDescent="0.25">
      <c r="A27" t="s">
        <v>3490</v>
      </c>
      <c r="B27" s="18" t="s">
        <v>7063</v>
      </c>
    </row>
    <row r="28" spans="1:2" x14ac:dyDescent="0.25">
      <c r="A28" t="s">
        <v>3491</v>
      </c>
      <c r="B28" s="18" t="s">
        <v>7064</v>
      </c>
    </row>
    <row r="29" spans="1:2" x14ac:dyDescent="0.25">
      <c r="A29" t="s">
        <v>3492</v>
      </c>
      <c r="B29" s="18" t="s">
        <v>7065</v>
      </c>
    </row>
    <row r="30" spans="1:2" x14ac:dyDescent="0.25">
      <c r="A30" t="s">
        <v>3493</v>
      </c>
      <c r="B30" s="18" t="s">
        <v>7066</v>
      </c>
    </row>
    <row r="31" spans="1:2" x14ac:dyDescent="0.25">
      <c r="A31" t="s">
        <v>3494</v>
      </c>
      <c r="B31" s="18" t="s">
        <v>2586</v>
      </c>
    </row>
    <row r="32" spans="1:2" x14ac:dyDescent="0.25">
      <c r="A32" t="s">
        <v>3495</v>
      </c>
      <c r="B32" s="18" t="s">
        <v>7067</v>
      </c>
    </row>
    <row r="33" spans="1:2" x14ac:dyDescent="0.25">
      <c r="A33" t="s">
        <v>3496</v>
      </c>
      <c r="B33" s="18" t="s">
        <v>7068</v>
      </c>
    </row>
    <row r="34" spans="1:2" x14ac:dyDescent="0.25">
      <c r="A34" t="s">
        <v>3497</v>
      </c>
      <c r="B34" s="18" t="s">
        <v>7069</v>
      </c>
    </row>
    <row r="35" spans="1:2" x14ac:dyDescent="0.25">
      <c r="A35" t="s">
        <v>3498</v>
      </c>
      <c r="B35" s="18" t="s">
        <v>7070</v>
      </c>
    </row>
    <row r="36" spans="1:2" x14ac:dyDescent="0.25">
      <c r="A36" t="s">
        <v>3499</v>
      </c>
      <c r="B36" s="18" t="s">
        <v>7071</v>
      </c>
    </row>
    <row r="37" spans="1:2" x14ac:dyDescent="0.25">
      <c r="A37" t="s">
        <v>3500</v>
      </c>
      <c r="B37" s="18" t="s">
        <v>7072</v>
      </c>
    </row>
    <row r="38" spans="1:2" x14ac:dyDescent="0.25">
      <c r="A38" t="s">
        <v>3501</v>
      </c>
      <c r="B38" s="18" t="s">
        <v>7073</v>
      </c>
    </row>
    <row r="39" spans="1:2" x14ac:dyDescent="0.25">
      <c r="A39" t="s">
        <v>3502</v>
      </c>
      <c r="B39" s="18" t="s">
        <v>7074</v>
      </c>
    </row>
    <row r="40" spans="1:2" x14ac:dyDescent="0.25">
      <c r="A40" t="s">
        <v>3503</v>
      </c>
      <c r="B40" s="18" t="s">
        <v>7075</v>
      </c>
    </row>
    <row r="41" spans="1:2" x14ac:dyDescent="0.25">
      <c r="A41" t="s">
        <v>3504</v>
      </c>
      <c r="B41" s="18" t="s">
        <v>7076</v>
      </c>
    </row>
    <row r="42" spans="1:2" x14ac:dyDescent="0.25">
      <c r="A42" t="s">
        <v>3505</v>
      </c>
      <c r="B42" s="18" t="s">
        <v>7077</v>
      </c>
    </row>
    <row r="43" spans="1:2" x14ac:dyDescent="0.25">
      <c r="A43" t="s">
        <v>3506</v>
      </c>
      <c r="B43" s="18" t="s">
        <v>7078</v>
      </c>
    </row>
    <row r="44" spans="1:2" x14ac:dyDescent="0.25">
      <c r="A44" t="s">
        <v>3507</v>
      </c>
      <c r="B44" s="18" t="s">
        <v>7079</v>
      </c>
    </row>
    <row r="45" spans="1:2" x14ac:dyDescent="0.25">
      <c r="A45" t="s">
        <v>3508</v>
      </c>
      <c r="B45" s="18" t="s">
        <v>7080</v>
      </c>
    </row>
    <row r="46" spans="1:2" x14ac:dyDescent="0.25">
      <c r="A46" t="s">
        <v>3509</v>
      </c>
      <c r="B46" s="18" t="s">
        <v>7081</v>
      </c>
    </row>
    <row r="47" spans="1:2" x14ac:dyDescent="0.25">
      <c r="A47" t="s">
        <v>3510</v>
      </c>
      <c r="B47" s="18" t="s">
        <v>7082</v>
      </c>
    </row>
    <row r="48" spans="1:2" x14ac:dyDescent="0.25">
      <c r="A48" t="s">
        <v>3511</v>
      </c>
      <c r="B48" s="18" t="s">
        <v>7083</v>
      </c>
    </row>
    <row r="49" spans="1:2" x14ac:dyDescent="0.25">
      <c r="A49" t="s">
        <v>3512</v>
      </c>
      <c r="B49" s="18" t="s">
        <v>7084</v>
      </c>
    </row>
    <row r="50" spans="1:2" x14ac:dyDescent="0.25">
      <c r="A50" t="s">
        <v>3513</v>
      </c>
      <c r="B50" s="18" t="s">
        <v>7085</v>
      </c>
    </row>
    <row r="51" spans="1:2" x14ac:dyDescent="0.25">
      <c r="A51" t="s">
        <v>3514</v>
      </c>
      <c r="B51" s="18" t="s">
        <v>7086</v>
      </c>
    </row>
    <row r="52" spans="1:2" x14ac:dyDescent="0.25">
      <c r="A52" t="s">
        <v>3515</v>
      </c>
      <c r="B52" s="18" t="s">
        <v>7087</v>
      </c>
    </row>
    <row r="53" spans="1:2" x14ac:dyDescent="0.25">
      <c r="A53" t="s">
        <v>3516</v>
      </c>
      <c r="B53" s="18" t="s">
        <v>7088</v>
      </c>
    </row>
    <row r="54" spans="1:2" x14ac:dyDescent="0.25">
      <c r="A54" t="s">
        <v>3517</v>
      </c>
      <c r="B54" s="18" t="s">
        <v>7089</v>
      </c>
    </row>
    <row r="55" spans="1:2" x14ac:dyDescent="0.25">
      <c r="A55" t="s">
        <v>3518</v>
      </c>
      <c r="B55" s="18" t="s">
        <v>7090</v>
      </c>
    </row>
    <row r="56" spans="1:2" x14ac:dyDescent="0.25">
      <c r="A56" t="s">
        <v>3519</v>
      </c>
      <c r="B56" s="18" t="s">
        <v>7091</v>
      </c>
    </row>
    <row r="57" spans="1:2" x14ac:dyDescent="0.25">
      <c r="A57" t="s">
        <v>3520</v>
      </c>
      <c r="B57" s="18" t="s">
        <v>7092</v>
      </c>
    </row>
    <row r="58" spans="1:2" x14ac:dyDescent="0.25">
      <c r="A58" t="s">
        <v>3521</v>
      </c>
      <c r="B58" s="18" t="s">
        <v>7093</v>
      </c>
    </row>
    <row r="59" spans="1:2" x14ac:dyDescent="0.25">
      <c r="A59" t="s">
        <v>3522</v>
      </c>
      <c r="B59" s="18" t="s">
        <v>7094</v>
      </c>
    </row>
    <row r="60" spans="1:2" x14ac:dyDescent="0.25">
      <c r="A60" t="s">
        <v>3523</v>
      </c>
      <c r="B60" s="18" t="s">
        <v>7095</v>
      </c>
    </row>
    <row r="61" spans="1:2" x14ac:dyDescent="0.25">
      <c r="A61" t="s">
        <v>3524</v>
      </c>
      <c r="B61" s="18" t="s">
        <v>7096</v>
      </c>
    </row>
    <row r="62" spans="1:2" x14ac:dyDescent="0.25">
      <c r="A62" t="s">
        <v>3525</v>
      </c>
      <c r="B62" s="18" t="s">
        <v>7097</v>
      </c>
    </row>
    <row r="63" spans="1:2" x14ac:dyDescent="0.25">
      <c r="A63" t="s">
        <v>3526</v>
      </c>
      <c r="B63" s="18" t="s">
        <v>7098</v>
      </c>
    </row>
    <row r="64" spans="1:2" x14ac:dyDescent="0.25">
      <c r="A64" t="s">
        <v>3527</v>
      </c>
      <c r="B64" s="18" t="s">
        <v>7099</v>
      </c>
    </row>
    <row r="65" spans="1:2" x14ac:dyDescent="0.25">
      <c r="A65" t="s">
        <v>3528</v>
      </c>
      <c r="B65" s="18" t="s">
        <v>7100</v>
      </c>
    </row>
    <row r="66" spans="1:2" x14ac:dyDescent="0.25">
      <c r="A66" t="s">
        <v>3529</v>
      </c>
      <c r="B66" s="18" t="s">
        <v>7101</v>
      </c>
    </row>
    <row r="67" spans="1:2" x14ac:dyDescent="0.25">
      <c r="A67" t="s">
        <v>3530</v>
      </c>
      <c r="B67" s="18" t="s">
        <v>7102</v>
      </c>
    </row>
    <row r="68" spans="1:2" x14ac:dyDescent="0.25">
      <c r="A68" t="s">
        <v>3531</v>
      </c>
      <c r="B68" s="18" t="s">
        <v>7103</v>
      </c>
    </row>
    <row r="69" spans="1:2" x14ac:dyDescent="0.25">
      <c r="A69" t="s">
        <v>3529</v>
      </c>
      <c r="B69" s="18" t="s">
        <v>7104</v>
      </c>
    </row>
    <row r="70" spans="1:2" x14ac:dyDescent="0.25">
      <c r="A70" t="s">
        <v>3532</v>
      </c>
      <c r="B70" s="18" t="s">
        <v>7105</v>
      </c>
    </row>
    <row r="71" spans="1:2" x14ac:dyDescent="0.25">
      <c r="A71" t="s">
        <v>3533</v>
      </c>
      <c r="B71" s="18" t="s">
        <v>7106</v>
      </c>
    </row>
    <row r="72" spans="1:2" x14ac:dyDescent="0.25">
      <c r="A72" t="s">
        <v>3534</v>
      </c>
      <c r="B72" s="18" t="s">
        <v>7107</v>
      </c>
    </row>
    <row r="73" spans="1:2" x14ac:dyDescent="0.25">
      <c r="A73" t="s">
        <v>3535</v>
      </c>
      <c r="B73" s="18" t="s">
        <v>7108</v>
      </c>
    </row>
    <row r="74" spans="1:2" x14ac:dyDescent="0.25">
      <c r="A74" t="s">
        <v>3536</v>
      </c>
      <c r="B74" s="18" t="s">
        <v>7109</v>
      </c>
    </row>
    <row r="75" spans="1:2" x14ac:dyDescent="0.25">
      <c r="A75" t="s">
        <v>3537</v>
      </c>
      <c r="B75" s="18" t="s">
        <v>7110</v>
      </c>
    </row>
    <row r="76" spans="1:2" x14ac:dyDescent="0.25">
      <c r="A76" t="s">
        <v>3538</v>
      </c>
      <c r="B76" s="18" t="s">
        <v>7111</v>
      </c>
    </row>
    <row r="77" spans="1:2" x14ac:dyDescent="0.25">
      <c r="A77" t="s">
        <v>3539</v>
      </c>
      <c r="B77" s="18" t="s">
        <v>7112</v>
      </c>
    </row>
    <row r="78" spans="1:2" x14ac:dyDescent="0.25">
      <c r="A78" t="s">
        <v>3540</v>
      </c>
      <c r="B78" s="18" t="s">
        <v>7113</v>
      </c>
    </row>
    <row r="79" spans="1:2" x14ac:dyDescent="0.25">
      <c r="A79" t="s">
        <v>3541</v>
      </c>
      <c r="B79" s="18" t="s">
        <v>7114</v>
      </c>
    </row>
    <row r="80" spans="1:2" x14ac:dyDescent="0.25">
      <c r="A80" t="s">
        <v>3542</v>
      </c>
      <c r="B80" s="18" t="s">
        <v>7115</v>
      </c>
    </row>
    <row r="81" spans="1:2" x14ac:dyDescent="0.25">
      <c r="A81" t="s">
        <v>3543</v>
      </c>
      <c r="B81" s="18" t="s">
        <v>7116</v>
      </c>
    </row>
    <row r="82" spans="1:2" x14ac:dyDescent="0.25">
      <c r="A82" t="s">
        <v>3544</v>
      </c>
      <c r="B82" s="18" t="s">
        <v>7117</v>
      </c>
    </row>
    <row r="83" spans="1:2" x14ac:dyDescent="0.25">
      <c r="A83" t="s">
        <v>3545</v>
      </c>
      <c r="B83" s="18" t="s">
        <v>7118</v>
      </c>
    </row>
    <row r="84" spans="1:2" x14ac:dyDescent="0.25">
      <c r="A84" t="s">
        <v>3546</v>
      </c>
      <c r="B84" s="18" t="s">
        <v>7119</v>
      </c>
    </row>
    <row r="85" spans="1:2" x14ac:dyDescent="0.25">
      <c r="A85" t="s">
        <v>3547</v>
      </c>
      <c r="B85" s="18" t="s">
        <v>7120</v>
      </c>
    </row>
    <row r="86" spans="1:2" x14ac:dyDescent="0.25">
      <c r="A86" t="s">
        <v>3548</v>
      </c>
      <c r="B86" s="18" t="s">
        <v>7121</v>
      </c>
    </row>
    <row r="87" spans="1:2" x14ac:dyDescent="0.25">
      <c r="A87" t="s">
        <v>3549</v>
      </c>
      <c r="B87" s="18" t="s">
        <v>7122</v>
      </c>
    </row>
    <row r="88" spans="1:2" x14ac:dyDescent="0.25">
      <c r="A88" t="s">
        <v>3550</v>
      </c>
      <c r="B88" s="18" t="s">
        <v>7123</v>
      </c>
    </row>
    <row r="89" spans="1:2" x14ac:dyDescent="0.25">
      <c r="A89" t="s">
        <v>3551</v>
      </c>
      <c r="B89" s="18" t="s">
        <v>7124</v>
      </c>
    </row>
    <row r="90" spans="1:2" x14ac:dyDescent="0.25">
      <c r="A90" t="s">
        <v>3552</v>
      </c>
      <c r="B90" s="18" t="s">
        <v>7125</v>
      </c>
    </row>
    <row r="91" spans="1:2" x14ac:dyDescent="0.25">
      <c r="A91" t="s">
        <v>3553</v>
      </c>
      <c r="B91" s="18" t="s">
        <v>7126</v>
      </c>
    </row>
    <row r="92" spans="1:2" x14ac:dyDescent="0.25">
      <c r="A92" t="s">
        <v>3554</v>
      </c>
      <c r="B92" s="18" t="s">
        <v>7127</v>
      </c>
    </row>
    <row r="93" spans="1:2" x14ac:dyDescent="0.25">
      <c r="A93" t="s">
        <v>3555</v>
      </c>
      <c r="B93" s="18" t="s">
        <v>7128</v>
      </c>
    </row>
    <row r="94" spans="1:2" x14ac:dyDescent="0.25">
      <c r="A94" t="s">
        <v>3556</v>
      </c>
      <c r="B94" s="18" t="s">
        <v>7129</v>
      </c>
    </row>
    <row r="95" spans="1:2" x14ac:dyDescent="0.25">
      <c r="A95" t="s">
        <v>3557</v>
      </c>
      <c r="B95" s="18" t="s">
        <v>7130</v>
      </c>
    </row>
    <row r="96" spans="1:2" x14ac:dyDescent="0.25">
      <c r="A96" t="s">
        <v>3558</v>
      </c>
      <c r="B96" s="18" t="s">
        <v>7131</v>
      </c>
    </row>
    <row r="97" spans="1:2" x14ac:dyDescent="0.25">
      <c r="A97" t="s">
        <v>3559</v>
      </c>
      <c r="B97" s="18" t="s">
        <v>7132</v>
      </c>
    </row>
    <row r="98" spans="1:2" x14ac:dyDescent="0.25">
      <c r="A98" t="s">
        <v>3560</v>
      </c>
      <c r="B98" s="18" t="s">
        <v>7133</v>
      </c>
    </row>
    <row r="99" spans="1:2" x14ac:dyDescent="0.25">
      <c r="A99" t="s">
        <v>3561</v>
      </c>
      <c r="B99" s="18" t="s">
        <v>7134</v>
      </c>
    </row>
    <row r="100" spans="1:2" x14ac:dyDescent="0.25">
      <c r="A100" t="s">
        <v>3562</v>
      </c>
      <c r="B100" s="18" t="s">
        <v>7135</v>
      </c>
    </row>
    <row r="101" spans="1:2" x14ac:dyDescent="0.25">
      <c r="A101" t="s">
        <v>3527</v>
      </c>
      <c r="B101" s="18" t="s">
        <v>7136</v>
      </c>
    </row>
    <row r="102" spans="1:2" x14ac:dyDescent="0.25">
      <c r="A102" t="s">
        <v>3563</v>
      </c>
      <c r="B102" s="18" t="s">
        <v>7137</v>
      </c>
    </row>
    <row r="103" spans="1:2" x14ac:dyDescent="0.25">
      <c r="A103" t="s">
        <v>3564</v>
      </c>
      <c r="B103" s="18" t="s">
        <v>7138</v>
      </c>
    </row>
    <row r="104" spans="1:2" x14ac:dyDescent="0.25">
      <c r="A104" t="s">
        <v>3565</v>
      </c>
      <c r="B104" s="18" t="s">
        <v>7139</v>
      </c>
    </row>
    <row r="105" spans="1:2" x14ac:dyDescent="0.25">
      <c r="A105" t="s">
        <v>3566</v>
      </c>
      <c r="B105" s="18" t="s">
        <v>7140</v>
      </c>
    </row>
    <row r="106" spans="1:2" x14ac:dyDescent="0.25">
      <c r="A106" t="s">
        <v>3567</v>
      </c>
      <c r="B106" s="18" t="s">
        <v>2591</v>
      </c>
    </row>
    <row r="107" spans="1:2" x14ac:dyDescent="0.25">
      <c r="A107" t="s">
        <v>3568</v>
      </c>
      <c r="B107" s="18" t="s">
        <v>7141</v>
      </c>
    </row>
    <row r="108" spans="1:2" x14ac:dyDescent="0.25">
      <c r="A108" t="s">
        <v>3569</v>
      </c>
      <c r="B108" s="18" t="s">
        <v>7142</v>
      </c>
    </row>
    <row r="109" spans="1:2" x14ac:dyDescent="0.25">
      <c r="A109" t="s">
        <v>3570</v>
      </c>
      <c r="B109" s="18" t="s">
        <v>7143</v>
      </c>
    </row>
    <row r="110" spans="1:2" x14ac:dyDescent="0.25">
      <c r="A110" t="s">
        <v>3571</v>
      </c>
      <c r="B110" s="18" t="s">
        <v>7144</v>
      </c>
    </row>
    <row r="111" spans="1:2" x14ac:dyDescent="0.25">
      <c r="A111" t="s">
        <v>3572</v>
      </c>
      <c r="B111" s="18" t="s">
        <v>7145</v>
      </c>
    </row>
    <row r="112" spans="1:2" x14ac:dyDescent="0.25">
      <c r="A112" t="s">
        <v>3573</v>
      </c>
      <c r="B112" s="18" t="s">
        <v>7146</v>
      </c>
    </row>
    <row r="113" spans="1:2" x14ac:dyDescent="0.25">
      <c r="A113" t="s">
        <v>3574</v>
      </c>
      <c r="B113" s="18" t="s">
        <v>7147</v>
      </c>
    </row>
    <row r="114" spans="1:2" x14ac:dyDescent="0.25">
      <c r="A114" t="s">
        <v>3575</v>
      </c>
      <c r="B114" s="18" t="s">
        <v>2597</v>
      </c>
    </row>
    <row r="115" spans="1:2" x14ac:dyDescent="0.25">
      <c r="A115" t="s">
        <v>3576</v>
      </c>
      <c r="B115" s="18" t="s">
        <v>7148</v>
      </c>
    </row>
    <row r="116" spans="1:2" x14ac:dyDescent="0.25">
      <c r="A116" t="s">
        <v>3577</v>
      </c>
      <c r="B116" s="18" t="s">
        <v>7149</v>
      </c>
    </row>
    <row r="117" spans="1:2" x14ac:dyDescent="0.25">
      <c r="A117" t="s">
        <v>3578</v>
      </c>
      <c r="B117" s="18" t="s">
        <v>7150</v>
      </c>
    </row>
    <row r="118" spans="1:2" x14ac:dyDescent="0.25">
      <c r="A118" t="s">
        <v>3579</v>
      </c>
      <c r="B118" s="18" t="s">
        <v>7151</v>
      </c>
    </row>
    <row r="119" spans="1:2" x14ac:dyDescent="0.25">
      <c r="A119" t="s">
        <v>3580</v>
      </c>
      <c r="B119" s="18" t="s">
        <v>7152</v>
      </c>
    </row>
    <row r="120" spans="1:2" x14ac:dyDescent="0.25">
      <c r="A120" t="s">
        <v>3581</v>
      </c>
      <c r="B120" s="18" t="s">
        <v>7153</v>
      </c>
    </row>
    <row r="121" spans="1:2" x14ac:dyDescent="0.25">
      <c r="A121" t="s">
        <v>3582</v>
      </c>
      <c r="B121" s="18" t="s">
        <v>7154</v>
      </c>
    </row>
    <row r="122" spans="1:2" x14ac:dyDescent="0.25">
      <c r="A122" t="s">
        <v>3583</v>
      </c>
      <c r="B122" s="18" t="s">
        <v>7155</v>
      </c>
    </row>
    <row r="123" spans="1:2" x14ac:dyDescent="0.25">
      <c r="A123" t="s">
        <v>3584</v>
      </c>
      <c r="B123" s="18" t="s">
        <v>7156</v>
      </c>
    </row>
    <row r="124" spans="1:2" x14ac:dyDescent="0.25">
      <c r="A124" t="s">
        <v>3585</v>
      </c>
      <c r="B124" s="18" t="s">
        <v>7157</v>
      </c>
    </row>
    <row r="125" spans="1:2" x14ac:dyDescent="0.25">
      <c r="A125" t="s">
        <v>3586</v>
      </c>
      <c r="B125" s="18" t="s">
        <v>7158</v>
      </c>
    </row>
    <row r="126" spans="1:2" x14ac:dyDescent="0.25">
      <c r="A126" t="s">
        <v>3587</v>
      </c>
      <c r="B126" s="18" t="s">
        <v>7159</v>
      </c>
    </row>
    <row r="127" spans="1:2" x14ac:dyDescent="0.25">
      <c r="A127" t="s">
        <v>3588</v>
      </c>
      <c r="B127" s="18" t="s">
        <v>7160</v>
      </c>
    </row>
    <row r="128" spans="1:2" x14ac:dyDescent="0.25">
      <c r="A128" t="s">
        <v>3589</v>
      </c>
      <c r="B128" s="18" t="s">
        <v>7161</v>
      </c>
    </row>
    <row r="129" spans="1:2" x14ac:dyDescent="0.25">
      <c r="A129" t="s">
        <v>3590</v>
      </c>
      <c r="B129" s="18" t="s">
        <v>7162</v>
      </c>
    </row>
    <row r="130" spans="1:2" x14ac:dyDescent="0.25">
      <c r="A130" t="s">
        <v>3591</v>
      </c>
      <c r="B130" s="18" t="s">
        <v>7163</v>
      </c>
    </row>
    <row r="131" spans="1:2" x14ac:dyDescent="0.25">
      <c r="A131" t="s">
        <v>3592</v>
      </c>
      <c r="B131" s="18" t="s">
        <v>7164</v>
      </c>
    </row>
    <row r="132" spans="1:2" x14ac:dyDescent="0.25">
      <c r="A132" t="s">
        <v>3593</v>
      </c>
      <c r="B132" s="18" t="s">
        <v>7165</v>
      </c>
    </row>
    <row r="133" spans="1:2" x14ac:dyDescent="0.25">
      <c r="A133" t="s">
        <v>3594</v>
      </c>
      <c r="B133" s="18" t="s">
        <v>7166</v>
      </c>
    </row>
    <row r="134" spans="1:2" x14ac:dyDescent="0.25">
      <c r="A134" t="s">
        <v>3595</v>
      </c>
      <c r="B134" s="18" t="s">
        <v>7167</v>
      </c>
    </row>
    <row r="135" spans="1:2" x14ac:dyDescent="0.25">
      <c r="A135" t="s">
        <v>3596</v>
      </c>
      <c r="B135" s="18" t="s">
        <v>7168</v>
      </c>
    </row>
    <row r="136" spans="1:2" x14ac:dyDescent="0.25">
      <c r="A136" t="s">
        <v>3597</v>
      </c>
      <c r="B136" s="18" t="s">
        <v>7169</v>
      </c>
    </row>
    <row r="137" spans="1:2" x14ac:dyDescent="0.25">
      <c r="A137" t="s">
        <v>3598</v>
      </c>
      <c r="B137" s="18" t="s">
        <v>7170</v>
      </c>
    </row>
    <row r="138" spans="1:2" x14ac:dyDescent="0.25">
      <c r="A138" t="s">
        <v>3599</v>
      </c>
      <c r="B138" s="18" t="s">
        <v>7171</v>
      </c>
    </row>
    <row r="139" spans="1:2" x14ac:dyDescent="0.25">
      <c r="A139" t="s">
        <v>3600</v>
      </c>
      <c r="B139" s="18" t="s">
        <v>7172</v>
      </c>
    </row>
    <row r="140" spans="1:2" x14ac:dyDescent="0.25">
      <c r="A140" t="s">
        <v>3601</v>
      </c>
      <c r="B140" s="18" t="s">
        <v>7173</v>
      </c>
    </row>
    <row r="141" spans="1:2" x14ac:dyDescent="0.25">
      <c r="A141" t="s">
        <v>3602</v>
      </c>
      <c r="B141" s="18" t="s">
        <v>7174</v>
      </c>
    </row>
    <row r="142" spans="1:2" x14ac:dyDescent="0.25">
      <c r="A142" t="s">
        <v>3603</v>
      </c>
      <c r="B142" s="18" t="s">
        <v>7175</v>
      </c>
    </row>
    <row r="143" spans="1:2" x14ac:dyDescent="0.25">
      <c r="A143" t="s">
        <v>3604</v>
      </c>
      <c r="B143" s="18" t="s">
        <v>7176</v>
      </c>
    </row>
    <row r="144" spans="1:2" x14ac:dyDescent="0.25">
      <c r="A144" t="s">
        <v>3605</v>
      </c>
      <c r="B144" s="18" t="s">
        <v>7177</v>
      </c>
    </row>
    <row r="145" spans="1:2" x14ac:dyDescent="0.25">
      <c r="A145" t="s">
        <v>3606</v>
      </c>
      <c r="B145" s="18" t="s">
        <v>7178</v>
      </c>
    </row>
    <row r="146" spans="1:2" x14ac:dyDescent="0.25">
      <c r="A146" t="s">
        <v>3607</v>
      </c>
      <c r="B146" s="18" t="s">
        <v>7179</v>
      </c>
    </row>
    <row r="147" spans="1:2" x14ac:dyDescent="0.25">
      <c r="A147" t="s">
        <v>3608</v>
      </c>
      <c r="B147" s="18" t="s">
        <v>7180</v>
      </c>
    </row>
    <row r="148" spans="1:2" x14ac:dyDescent="0.25">
      <c r="A148" t="s">
        <v>3609</v>
      </c>
      <c r="B148" s="18" t="s">
        <v>7181</v>
      </c>
    </row>
    <row r="149" spans="1:2" x14ac:dyDescent="0.25">
      <c r="A149" t="s">
        <v>3610</v>
      </c>
      <c r="B149" s="18" t="s">
        <v>7182</v>
      </c>
    </row>
    <row r="150" spans="1:2" x14ac:dyDescent="0.25">
      <c r="A150" t="s">
        <v>3611</v>
      </c>
      <c r="B150" s="18" t="s">
        <v>7183</v>
      </c>
    </row>
    <row r="151" spans="1:2" x14ac:dyDescent="0.25">
      <c r="A151" t="s">
        <v>3612</v>
      </c>
      <c r="B151" s="18" t="s">
        <v>7184</v>
      </c>
    </row>
    <row r="152" spans="1:2" x14ac:dyDescent="0.25">
      <c r="A152" t="s">
        <v>3613</v>
      </c>
      <c r="B152" s="18" t="s">
        <v>7185</v>
      </c>
    </row>
    <row r="153" spans="1:2" x14ac:dyDescent="0.25">
      <c r="A153" t="s">
        <v>3614</v>
      </c>
      <c r="B153" s="18" t="s">
        <v>7186</v>
      </c>
    </row>
    <row r="154" spans="1:2" x14ac:dyDescent="0.25">
      <c r="A154" t="s">
        <v>3615</v>
      </c>
      <c r="B154" s="18" t="s">
        <v>7187</v>
      </c>
    </row>
    <row r="155" spans="1:2" x14ac:dyDescent="0.25">
      <c r="A155" t="s">
        <v>3616</v>
      </c>
      <c r="B155" s="18" t="s">
        <v>7188</v>
      </c>
    </row>
    <row r="156" spans="1:2" x14ac:dyDescent="0.25">
      <c r="A156" t="s">
        <v>3617</v>
      </c>
      <c r="B156" s="18" t="s">
        <v>7189</v>
      </c>
    </row>
    <row r="157" spans="1:2" x14ac:dyDescent="0.25">
      <c r="A157" t="s">
        <v>3618</v>
      </c>
      <c r="B157" s="18" t="s">
        <v>7190</v>
      </c>
    </row>
    <row r="158" spans="1:2" x14ac:dyDescent="0.25">
      <c r="A158" t="s">
        <v>3619</v>
      </c>
      <c r="B158" s="18" t="s">
        <v>7191</v>
      </c>
    </row>
    <row r="159" spans="1:2" x14ac:dyDescent="0.25">
      <c r="A159" t="s">
        <v>3620</v>
      </c>
      <c r="B159" s="18" t="s">
        <v>7192</v>
      </c>
    </row>
    <row r="160" spans="1:2" x14ac:dyDescent="0.25">
      <c r="A160" t="s">
        <v>3621</v>
      </c>
      <c r="B160" s="18" t="s">
        <v>7193</v>
      </c>
    </row>
    <row r="161" spans="1:2" x14ac:dyDescent="0.25">
      <c r="A161" t="s">
        <v>3622</v>
      </c>
      <c r="B161" s="18" t="s">
        <v>7194</v>
      </c>
    </row>
    <row r="162" spans="1:2" x14ac:dyDescent="0.25">
      <c r="A162" t="s">
        <v>3623</v>
      </c>
      <c r="B162" s="18" t="s">
        <v>7195</v>
      </c>
    </row>
    <row r="163" spans="1:2" x14ac:dyDescent="0.25">
      <c r="A163" t="s">
        <v>3624</v>
      </c>
      <c r="B163" s="18" t="s">
        <v>7196</v>
      </c>
    </row>
    <row r="164" spans="1:2" x14ac:dyDescent="0.25">
      <c r="A164" t="s">
        <v>3625</v>
      </c>
      <c r="B164" s="18" t="s">
        <v>7197</v>
      </c>
    </row>
    <row r="165" spans="1:2" x14ac:dyDescent="0.25">
      <c r="A165" t="s">
        <v>3626</v>
      </c>
      <c r="B165" s="18" t="s">
        <v>7198</v>
      </c>
    </row>
    <row r="166" spans="1:2" x14ac:dyDescent="0.25">
      <c r="A166" t="s">
        <v>3627</v>
      </c>
      <c r="B166" s="18" t="s">
        <v>7199</v>
      </c>
    </row>
    <row r="167" spans="1:2" x14ac:dyDescent="0.25">
      <c r="A167" t="s">
        <v>3628</v>
      </c>
      <c r="B167" s="18" t="s">
        <v>7200</v>
      </c>
    </row>
    <row r="168" spans="1:2" x14ac:dyDescent="0.25">
      <c r="A168" t="s">
        <v>3629</v>
      </c>
      <c r="B168" s="18" t="s">
        <v>7201</v>
      </c>
    </row>
    <row r="169" spans="1:2" x14ac:dyDescent="0.25">
      <c r="A169" t="s">
        <v>3630</v>
      </c>
      <c r="B169" s="18" t="s">
        <v>7202</v>
      </c>
    </row>
    <row r="170" spans="1:2" x14ac:dyDescent="0.25">
      <c r="A170" t="s">
        <v>3631</v>
      </c>
      <c r="B170" s="18" t="s">
        <v>7203</v>
      </c>
    </row>
    <row r="171" spans="1:2" x14ac:dyDescent="0.25">
      <c r="A171" t="s">
        <v>3632</v>
      </c>
      <c r="B171" s="18" t="s">
        <v>7204</v>
      </c>
    </row>
    <row r="172" spans="1:2" x14ac:dyDescent="0.25">
      <c r="A172" t="s">
        <v>3633</v>
      </c>
      <c r="B172" s="18" t="s">
        <v>7205</v>
      </c>
    </row>
    <row r="173" spans="1:2" x14ac:dyDescent="0.25">
      <c r="A173" t="s">
        <v>3634</v>
      </c>
      <c r="B173" s="18" t="s">
        <v>7206</v>
      </c>
    </row>
    <row r="174" spans="1:2" x14ac:dyDescent="0.25">
      <c r="A174" t="s">
        <v>3635</v>
      </c>
      <c r="B174" s="18" t="s">
        <v>7207</v>
      </c>
    </row>
    <row r="175" spans="1:2" x14ac:dyDescent="0.25">
      <c r="A175" t="s">
        <v>3636</v>
      </c>
      <c r="B175" s="18" t="s">
        <v>7208</v>
      </c>
    </row>
    <row r="176" spans="1:2" x14ac:dyDescent="0.25">
      <c r="A176" t="s">
        <v>3637</v>
      </c>
      <c r="B176" s="18" t="s">
        <v>7209</v>
      </c>
    </row>
    <row r="177" spans="1:2" x14ac:dyDescent="0.25">
      <c r="A177" t="s">
        <v>3638</v>
      </c>
      <c r="B177" s="18" t="s">
        <v>7210</v>
      </c>
    </row>
    <row r="178" spans="1:2" x14ac:dyDescent="0.25">
      <c r="A178" t="s">
        <v>3639</v>
      </c>
      <c r="B178" s="18" t="s">
        <v>7211</v>
      </c>
    </row>
    <row r="179" spans="1:2" x14ac:dyDescent="0.25">
      <c r="A179" t="s">
        <v>3640</v>
      </c>
      <c r="B179" s="18" t="s">
        <v>7212</v>
      </c>
    </row>
    <row r="180" spans="1:2" x14ac:dyDescent="0.25">
      <c r="A180" t="s">
        <v>3641</v>
      </c>
      <c r="B180" s="18" t="s">
        <v>7213</v>
      </c>
    </row>
    <row r="181" spans="1:2" x14ac:dyDescent="0.25">
      <c r="A181" t="s">
        <v>3642</v>
      </c>
      <c r="B181" s="18" t="s">
        <v>7214</v>
      </c>
    </row>
    <row r="182" spans="1:2" x14ac:dyDescent="0.25">
      <c r="A182" t="s">
        <v>3643</v>
      </c>
      <c r="B182" s="18" t="s">
        <v>7215</v>
      </c>
    </row>
    <row r="183" spans="1:2" x14ac:dyDescent="0.25">
      <c r="A183" t="s">
        <v>3644</v>
      </c>
      <c r="B183" s="18" t="s">
        <v>7216</v>
      </c>
    </row>
    <row r="184" spans="1:2" x14ac:dyDescent="0.25">
      <c r="A184" t="s">
        <v>3645</v>
      </c>
      <c r="B184" s="18" t="s">
        <v>7217</v>
      </c>
    </row>
    <row r="185" spans="1:2" x14ac:dyDescent="0.25">
      <c r="A185" t="s">
        <v>3646</v>
      </c>
      <c r="B185" s="18" t="s">
        <v>7218</v>
      </c>
    </row>
    <row r="186" spans="1:2" x14ac:dyDescent="0.25">
      <c r="A186" t="s">
        <v>3647</v>
      </c>
      <c r="B186" s="18" t="s">
        <v>7219</v>
      </c>
    </row>
    <row r="187" spans="1:2" x14ac:dyDescent="0.25">
      <c r="A187" t="s">
        <v>3648</v>
      </c>
      <c r="B187" s="18" t="s">
        <v>7220</v>
      </c>
    </row>
    <row r="188" spans="1:2" x14ac:dyDescent="0.25">
      <c r="A188" t="s">
        <v>3649</v>
      </c>
      <c r="B188" s="18" t="s">
        <v>7221</v>
      </c>
    </row>
    <row r="189" spans="1:2" x14ac:dyDescent="0.25">
      <c r="A189" t="s">
        <v>3650</v>
      </c>
      <c r="B189" s="18" t="s">
        <v>7222</v>
      </c>
    </row>
    <row r="190" spans="1:2" x14ac:dyDescent="0.25">
      <c r="A190" t="s">
        <v>3651</v>
      </c>
      <c r="B190" s="18" t="s">
        <v>7223</v>
      </c>
    </row>
    <row r="191" spans="1:2" x14ac:dyDescent="0.25">
      <c r="A191" t="s">
        <v>3652</v>
      </c>
      <c r="B191" s="18" t="s">
        <v>7224</v>
      </c>
    </row>
    <row r="192" spans="1:2" x14ac:dyDescent="0.25">
      <c r="A192" t="s">
        <v>3653</v>
      </c>
      <c r="B192" s="18" t="s">
        <v>7225</v>
      </c>
    </row>
    <row r="193" spans="1:2" x14ac:dyDescent="0.25">
      <c r="A193" t="s">
        <v>3654</v>
      </c>
      <c r="B193" s="18" t="s">
        <v>7226</v>
      </c>
    </row>
    <row r="194" spans="1:2" x14ac:dyDescent="0.25">
      <c r="A194" t="s">
        <v>3655</v>
      </c>
      <c r="B194" s="18" t="s">
        <v>7227</v>
      </c>
    </row>
    <row r="195" spans="1:2" x14ac:dyDescent="0.25">
      <c r="A195" t="s">
        <v>3656</v>
      </c>
      <c r="B195" s="18" t="s">
        <v>7228</v>
      </c>
    </row>
    <row r="196" spans="1:2" x14ac:dyDescent="0.25">
      <c r="A196" t="s">
        <v>3657</v>
      </c>
      <c r="B196" s="18" t="s">
        <v>7229</v>
      </c>
    </row>
    <row r="197" spans="1:2" x14ac:dyDescent="0.25">
      <c r="A197" t="s">
        <v>3658</v>
      </c>
      <c r="B197" s="18" t="s">
        <v>7230</v>
      </c>
    </row>
    <row r="198" spans="1:2" x14ac:dyDescent="0.25">
      <c r="A198" t="s">
        <v>3659</v>
      </c>
      <c r="B198" s="18" t="s">
        <v>7231</v>
      </c>
    </row>
    <row r="199" spans="1:2" x14ac:dyDescent="0.25">
      <c r="A199" t="s">
        <v>3660</v>
      </c>
      <c r="B199" s="18" t="s">
        <v>7232</v>
      </c>
    </row>
    <row r="200" spans="1:2" x14ac:dyDescent="0.25">
      <c r="A200" t="s">
        <v>3661</v>
      </c>
      <c r="B200" s="18" t="s">
        <v>7233</v>
      </c>
    </row>
    <row r="201" spans="1:2" x14ac:dyDescent="0.25">
      <c r="A201" t="s">
        <v>3662</v>
      </c>
      <c r="B201" s="18" t="s">
        <v>7234</v>
      </c>
    </row>
    <row r="202" spans="1:2" x14ac:dyDescent="0.25">
      <c r="A202" t="s">
        <v>3663</v>
      </c>
      <c r="B202" s="18" t="s">
        <v>7235</v>
      </c>
    </row>
    <row r="203" spans="1:2" x14ac:dyDescent="0.25">
      <c r="A203" t="s">
        <v>3664</v>
      </c>
      <c r="B203" s="18" t="s">
        <v>7236</v>
      </c>
    </row>
    <row r="204" spans="1:2" x14ac:dyDescent="0.25">
      <c r="A204" t="s">
        <v>3665</v>
      </c>
      <c r="B204" s="18" t="s">
        <v>7237</v>
      </c>
    </row>
    <row r="205" spans="1:2" x14ac:dyDescent="0.25">
      <c r="A205" t="s">
        <v>3666</v>
      </c>
      <c r="B205" s="18" t="s">
        <v>7238</v>
      </c>
    </row>
    <row r="206" spans="1:2" x14ac:dyDescent="0.25">
      <c r="A206" t="s">
        <v>3667</v>
      </c>
      <c r="B206" s="18" t="s">
        <v>7239</v>
      </c>
    </row>
    <row r="207" spans="1:2" x14ac:dyDescent="0.25">
      <c r="A207" t="s">
        <v>3668</v>
      </c>
      <c r="B207" s="18" t="s">
        <v>7240</v>
      </c>
    </row>
    <row r="208" spans="1:2" x14ac:dyDescent="0.25">
      <c r="A208" t="s">
        <v>3669</v>
      </c>
      <c r="B208" s="18" t="s">
        <v>7241</v>
      </c>
    </row>
    <row r="209" spans="1:2" x14ac:dyDescent="0.25">
      <c r="A209" t="s">
        <v>3670</v>
      </c>
      <c r="B209" s="18" t="s">
        <v>7242</v>
      </c>
    </row>
    <row r="210" spans="1:2" x14ac:dyDescent="0.25">
      <c r="A210" t="s">
        <v>3671</v>
      </c>
      <c r="B210" s="18" t="s">
        <v>7243</v>
      </c>
    </row>
    <row r="211" spans="1:2" x14ac:dyDescent="0.25">
      <c r="A211" t="s">
        <v>3672</v>
      </c>
      <c r="B211" s="18" t="s">
        <v>7244</v>
      </c>
    </row>
    <row r="212" spans="1:2" x14ac:dyDescent="0.25">
      <c r="A212" t="s">
        <v>3673</v>
      </c>
      <c r="B212" s="18" t="s">
        <v>7245</v>
      </c>
    </row>
    <row r="213" spans="1:2" x14ac:dyDescent="0.25">
      <c r="A213" t="s">
        <v>3674</v>
      </c>
      <c r="B213" s="18" t="s">
        <v>7246</v>
      </c>
    </row>
    <row r="214" spans="1:2" x14ac:dyDescent="0.25">
      <c r="A214" t="s">
        <v>3675</v>
      </c>
      <c r="B214" s="18" t="s">
        <v>7247</v>
      </c>
    </row>
    <row r="215" spans="1:2" x14ac:dyDescent="0.25">
      <c r="A215" t="s">
        <v>3676</v>
      </c>
      <c r="B215" s="18" t="s">
        <v>7248</v>
      </c>
    </row>
    <row r="216" spans="1:2" x14ac:dyDescent="0.25">
      <c r="A216" t="s">
        <v>3677</v>
      </c>
      <c r="B216" s="18" t="s">
        <v>7249</v>
      </c>
    </row>
    <row r="217" spans="1:2" x14ac:dyDescent="0.25">
      <c r="A217" t="s">
        <v>3678</v>
      </c>
      <c r="B217" s="18" t="s">
        <v>7250</v>
      </c>
    </row>
    <row r="218" spans="1:2" x14ac:dyDescent="0.25">
      <c r="A218" t="s">
        <v>3679</v>
      </c>
      <c r="B218" s="18" t="s">
        <v>7251</v>
      </c>
    </row>
    <row r="219" spans="1:2" x14ac:dyDescent="0.25">
      <c r="A219" t="s">
        <v>3680</v>
      </c>
      <c r="B219" s="18" t="s">
        <v>7252</v>
      </c>
    </row>
    <row r="220" spans="1:2" x14ac:dyDescent="0.25">
      <c r="A220" t="s">
        <v>3681</v>
      </c>
      <c r="B220" s="18" t="s">
        <v>7253</v>
      </c>
    </row>
    <row r="221" spans="1:2" x14ac:dyDescent="0.25">
      <c r="A221" t="s">
        <v>3682</v>
      </c>
      <c r="B221" s="18" t="s">
        <v>7254</v>
      </c>
    </row>
    <row r="222" spans="1:2" x14ac:dyDescent="0.25">
      <c r="A222" t="s">
        <v>3683</v>
      </c>
      <c r="B222" s="18" t="s">
        <v>7255</v>
      </c>
    </row>
    <row r="223" spans="1:2" x14ac:dyDescent="0.25">
      <c r="A223" t="s">
        <v>3684</v>
      </c>
      <c r="B223" s="18" t="s">
        <v>7256</v>
      </c>
    </row>
    <row r="224" spans="1:2" x14ac:dyDescent="0.25">
      <c r="A224" t="s">
        <v>3685</v>
      </c>
      <c r="B224" s="18" t="s">
        <v>7257</v>
      </c>
    </row>
    <row r="225" spans="1:2" x14ac:dyDescent="0.25">
      <c r="A225" t="s">
        <v>3686</v>
      </c>
      <c r="B225" s="18" t="s">
        <v>7258</v>
      </c>
    </row>
    <row r="226" spans="1:2" x14ac:dyDescent="0.25">
      <c r="A226" t="s">
        <v>3687</v>
      </c>
      <c r="B226" s="18" t="s">
        <v>7259</v>
      </c>
    </row>
    <row r="227" spans="1:2" x14ac:dyDescent="0.25">
      <c r="A227" t="s">
        <v>3688</v>
      </c>
      <c r="B227" s="18" t="s">
        <v>7260</v>
      </c>
    </row>
    <row r="228" spans="1:2" x14ac:dyDescent="0.25">
      <c r="A228" t="s">
        <v>3689</v>
      </c>
      <c r="B228" s="18" t="s">
        <v>7261</v>
      </c>
    </row>
    <row r="229" spans="1:2" x14ac:dyDescent="0.25">
      <c r="A229" t="s">
        <v>3690</v>
      </c>
      <c r="B229" s="18" t="s">
        <v>7262</v>
      </c>
    </row>
    <row r="230" spans="1:2" x14ac:dyDescent="0.25">
      <c r="A230" t="s">
        <v>3691</v>
      </c>
      <c r="B230" s="18" t="s">
        <v>7263</v>
      </c>
    </row>
    <row r="231" spans="1:2" x14ac:dyDescent="0.25">
      <c r="A231" t="s">
        <v>3692</v>
      </c>
      <c r="B231" s="18" t="s">
        <v>7264</v>
      </c>
    </row>
    <row r="232" spans="1:2" x14ac:dyDescent="0.25">
      <c r="A232" t="s">
        <v>3693</v>
      </c>
      <c r="B232" s="18" t="s">
        <v>7265</v>
      </c>
    </row>
    <row r="233" spans="1:2" x14ac:dyDescent="0.25">
      <c r="A233" t="s">
        <v>3694</v>
      </c>
      <c r="B233" s="18" t="s">
        <v>7266</v>
      </c>
    </row>
    <row r="234" spans="1:2" x14ac:dyDescent="0.25">
      <c r="A234" t="s">
        <v>3695</v>
      </c>
      <c r="B234" s="18" t="s">
        <v>7267</v>
      </c>
    </row>
    <row r="235" spans="1:2" x14ac:dyDescent="0.25">
      <c r="A235" t="s">
        <v>3696</v>
      </c>
      <c r="B235" s="18" t="s">
        <v>2835</v>
      </c>
    </row>
    <row r="236" spans="1:2" x14ac:dyDescent="0.25">
      <c r="A236" t="s">
        <v>3697</v>
      </c>
      <c r="B236" s="18" t="s">
        <v>7268</v>
      </c>
    </row>
    <row r="237" spans="1:2" x14ac:dyDescent="0.25">
      <c r="A237" t="s">
        <v>3698</v>
      </c>
      <c r="B237" s="18" t="s">
        <v>7269</v>
      </c>
    </row>
    <row r="238" spans="1:2" x14ac:dyDescent="0.25">
      <c r="A238" t="s">
        <v>3699</v>
      </c>
      <c r="B238" s="18" t="s">
        <v>7270</v>
      </c>
    </row>
    <row r="239" spans="1:2" x14ac:dyDescent="0.25">
      <c r="A239" t="s">
        <v>3700</v>
      </c>
      <c r="B239" s="18" t="s">
        <v>7271</v>
      </c>
    </row>
    <row r="240" spans="1:2" x14ac:dyDescent="0.25">
      <c r="A240" t="s">
        <v>3701</v>
      </c>
      <c r="B240" s="18" t="s">
        <v>7272</v>
      </c>
    </row>
    <row r="241" spans="1:2" x14ac:dyDescent="0.25">
      <c r="A241" t="s">
        <v>3702</v>
      </c>
      <c r="B241" s="18" t="s">
        <v>7273</v>
      </c>
    </row>
    <row r="242" spans="1:2" x14ac:dyDescent="0.25">
      <c r="A242" t="s">
        <v>3703</v>
      </c>
      <c r="B242" s="18" t="s">
        <v>7274</v>
      </c>
    </row>
    <row r="243" spans="1:2" x14ac:dyDescent="0.25">
      <c r="A243" t="s">
        <v>3704</v>
      </c>
      <c r="B243" s="18" t="s">
        <v>7275</v>
      </c>
    </row>
    <row r="244" spans="1:2" x14ac:dyDescent="0.25">
      <c r="A244" t="s">
        <v>3705</v>
      </c>
      <c r="B244" s="18" t="s">
        <v>2600</v>
      </c>
    </row>
    <row r="245" spans="1:2" x14ac:dyDescent="0.25">
      <c r="A245" t="s">
        <v>3706</v>
      </c>
      <c r="B245" s="18" t="s">
        <v>7276</v>
      </c>
    </row>
    <row r="246" spans="1:2" x14ac:dyDescent="0.25">
      <c r="A246" t="s">
        <v>3707</v>
      </c>
      <c r="B246" s="18" t="s">
        <v>7277</v>
      </c>
    </row>
    <row r="247" spans="1:2" x14ac:dyDescent="0.25">
      <c r="A247" t="s">
        <v>3708</v>
      </c>
      <c r="B247" s="18" t="s">
        <v>7278</v>
      </c>
    </row>
    <row r="248" spans="1:2" x14ac:dyDescent="0.25">
      <c r="A248" t="s">
        <v>3709</v>
      </c>
      <c r="B248" s="18" t="s">
        <v>7279</v>
      </c>
    </row>
    <row r="249" spans="1:2" x14ac:dyDescent="0.25">
      <c r="A249" t="s">
        <v>3710</v>
      </c>
      <c r="B249" s="18" t="s">
        <v>7280</v>
      </c>
    </row>
    <row r="250" spans="1:2" x14ac:dyDescent="0.25">
      <c r="A250" t="s">
        <v>3711</v>
      </c>
      <c r="B250" s="18" t="s">
        <v>7281</v>
      </c>
    </row>
    <row r="251" spans="1:2" x14ac:dyDescent="0.25">
      <c r="A251" t="s">
        <v>3712</v>
      </c>
      <c r="B251" s="18" t="s">
        <v>7282</v>
      </c>
    </row>
    <row r="252" spans="1:2" x14ac:dyDescent="0.25">
      <c r="A252" t="s">
        <v>3713</v>
      </c>
      <c r="B252" s="18" t="s">
        <v>7283</v>
      </c>
    </row>
    <row r="253" spans="1:2" x14ac:dyDescent="0.25">
      <c r="A253" t="s">
        <v>3714</v>
      </c>
      <c r="B253" s="18" t="s">
        <v>7284</v>
      </c>
    </row>
    <row r="254" spans="1:2" x14ac:dyDescent="0.25">
      <c r="A254" t="s">
        <v>3715</v>
      </c>
      <c r="B254" s="18" t="s">
        <v>7285</v>
      </c>
    </row>
    <row r="255" spans="1:2" x14ac:dyDescent="0.25">
      <c r="A255" t="s">
        <v>3716</v>
      </c>
      <c r="B255" s="18" t="s">
        <v>7286</v>
      </c>
    </row>
    <row r="256" spans="1:2" x14ac:dyDescent="0.25">
      <c r="A256" t="s">
        <v>3717</v>
      </c>
      <c r="B256" s="18" t="s">
        <v>7287</v>
      </c>
    </row>
    <row r="257" spans="1:2" x14ac:dyDescent="0.25">
      <c r="A257" t="s">
        <v>3718</v>
      </c>
      <c r="B257" s="18" t="s">
        <v>7288</v>
      </c>
    </row>
    <row r="258" spans="1:2" x14ac:dyDescent="0.25">
      <c r="A258" t="s">
        <v>3719</v>
      </c>
      <c r="B258" s="18" t="s">
        <v>7289</v>
      </c>
    </row>
    <row r="259" spans="1:2" x14ac:dyDescent="0.25">
      <c r="A259" t="s">
        <v>3720</v>
      </c>
      <c r="B259" s="18" t="s">
        <v>7290</v>
      </c>
    </row>
    <row r="260" spans="1:2" x14ac:dyDescent="0.25">
      <c r="A260" t="s">
        <v>3721</v>
      </c>
      <c r="B260" s="18" t="s">
        <v>7291</v>
      </c>
    </row>
    <row r="261" spans="1:2" x14ac:dyDescent="0.25">
      <c r="A261" t="s">
        <v>3722</v>
      </c>
      <c r="B261" s="18" t="s">
        <v>7292</v>
      </c>
    </row>
    <row r="262" spans="1:2" x14ac:dyDescent="0.25">
      <c r="A262" t="s">
        <v>3723</v>
      </c>
      <c r="B262" s="18" t="s">
        <v>7293</v>
      </c>
    </row>
    <row r="263" spans="1:2" x14ac:dyDescent="0.25">
      <c r="A263" t="s">
        <v>3724</v>
      </c>
      <c r="B263" s="18" t="s">
        <v>7294</v>
      </c>
    </row>
    <row r="264" spans="1:2" x14ac:dyDescent="0.25">
      <c r="A264" t="s">
        <v>3725</v>
      </c>
      <c r="B264" s="18" t="s">
        <v>7295</v>
      </c>
    </row>
    <row r="265" spans="1:2" x14ac:dyDescent="0.25">
      <c r="A265" t="s">
        <v>3726</v>
      </c>
      <c r="B265" s="18" t="s">
        <v>7296</v>
      </c>
    </row>
    <row r="266" spans="1:2" x14ac:dyDescent="0.25">
      <c r="A266" t="s">
        <v>3727</v>
      </c>
      <c r="B266" s="18" t="s">
        <v>7297</v>
      </c>
    </row>
    <row r="267" spans="1:2" x14ac:dyDescent="0.25">
      <c r="A267" t="s">
        <v>3728</v>
      </c>
      <c r="B267" s="18" t="s">
        <v>7298</v>
      </c>
    </row>
    <row r="268" spans="1:2" x14ac:dyDescent="0.25">
      <c r="A268" t="s">
        <v>3729</v>
      </c>
      <c r="B268" s="18" t="s">
        <v>7299</v>
      </c>
    </row>
    <row r="269" spans="1:2" x14ac:dyDescent="0.25">
      <c r="A269" t="s">
        <v>3730</v>
      </c>
      <c r="B269" s="18" t="s">
        <v>7300</v>
      </c>
    </row>
    <row r="270" spans="1:2" x14ac:dyDescent="0.25">
      <c r="A270" t="s">
        <v>3731</v>
      </c>
      <c r="B270" s="18" t="s">
        <v>7301</v>
      </c>
    </row>
    <row r="271" spans="1:2" x14ac:dyDescent="0.25">
      <c r="A271" t="s">
        <v>3732</v>
      </c>
      <c r="B271" s="18" t="s">
        <v>7302</v>
      </c>
    </row>
    <row r="272" spans="1:2" x14ac:dyDescent="0.25">
      <c r="A272" t="s">
        <v>3733</v>
      </c>
      <c r="B272" s="18" t="s">
        <v>7303</v>
      </c>
    </row>
    <row r="273" spans="1:2" x14ac:dyDescent="0.25">
      <c r="A273" t="s">
        <v>3734</v>
      </c>
      <c r="B273" s="18" t="s">
        <v>7304</v>
      </c>
    </row>
    <row r="274" spans="1:2" x14ac:dyDescent="0.25">
      <c r="A274" t="s">
        <v>3735</v>
      </c>
      <c r="B274" s="18" t="s">
        <v>7305</v>
      </c>
    </row>
    <row r="275" spans="1:2" x14ac:dyDescent="0.25">
      <c r="A275" t="s">
        <v>3736</v>
      </c>
      <c r="B275" s="18" t="s">
        <v>7306</v>
      </c>
    </row>
    <row r="276" spans="1:2" x14ac:dyDescent="0.25">
      <c r="A276" t="s">
        <v>3737</v>
      </c>
      <c r="B276" s="18" t="s">
        <v>7307</v>
      </c>
    </row>
    <row r="277" spans="1:2" x14ac:dyDescent="0.25">
      <c r="A277" t="s">
        <v>3735</v>
      </c>
      <c r="B277" s="18" t="s">
        <v>7308</v>
      </c>
    </row>
    <row r="278" spans="1:2" x14ac:dyDescent="0.25">
      <c r="A278" t="s">
        <v>3738</v>
      </c>
      <c r="B278" s="18" t="s">
        <v>7309</v>
      </c>
    </row>
    <row r="279" spans="1:2" x14ac:dyDescent="0.25">
      <c r="A279" t="s">
        <v>3739</v>
      </c>
      <c r="B279" s="18" t="s">
        <v>7310</v>
      </c>
    </row>
    <row r="280" spans="1:2" x14ac:dyDescent="0.25">
      <c r="A280" t="s">
        <v>3740</v>
      </c>
      <c r="B280" s="18" t="s">
        <v>7311</v>
      </c>
    </row>
    <row r="281" spans="1:2" x14ac:dyDescent="0.25">
      <c r="A281" t="s">
        <v>3741</v>
      </c>
      <c r="B281" s="18" t="s">
        <v>7312</v>
      </c>
    </row>
    <row r="282" spans="1:2" x14ac:dyDescent="0.25">
      <c r="A282" t="s">
        <v>3742</v>
      </c>
      <c r="B282" s="18" t="s">
        <v>7313</v>
      </c>
    </row>
    <row r="283" spans="1:2" x14ac:dyDescent="0.25">
      <c r="A283" t="s">
        <v>3743</v>
      </c>
      <c r="B283" s="18" t="s">
        <v>7314</v>
      </c>
    </row>
    <row r="284" spans="1:2" x14ac:dyDescent="0.25">
      <c r="A284" t="s">
        <v>3744</v>
      </c>
      <c r="B284" s="18" t="s">
        <v>7315</v>
      </c>
    </row>
    <row r="285" spans="1:2" x14ac:dyDescent="0.25">
      <c r="A285" t="s">
        <v>3745</v>
      </c>
      <c r="B285" s="18" t="s">
        <v>7316</v>
      </c>
    </row>
    <row r="286" spans="1:2" x14ac:dyDescent="0.25">
      <c r="A286" t="s">
        <v>3746</v>
      </c>
      <c r="B286" s="18" t="s">
        <v>7317</v>
      </c>
    </row>
    <row r="287" spans="1:2" x14ac:dyDescent="0.25">
      <c r="A287" t="s">
        <v>3747</v>
      </c>
      <c r="B287" s="18" t="s">
        <v>7318</v>
      </c>
    </row>
    <row r="288" spans="1:2" x14ac:dyDescent="0.25">
      <c r="A288" t="s">
        <v>3748</v>
      </c>
      <c r="B288" s="18" t="s">
        <v>7319</v>
      </c>
    </row>
    <row r="289" spans="1:2" x14ac:dyDescent="0.25">
      <c r="A289" t="s">
        <v>3749</v>
      </c>
      <c r="B289" s="18" t="s">
        <v>7320</v>
      </c>
    </row>
    <row r="290" spans="1:2" x14ac:dyDescent="0.25">
      <c r="A290" t="s">
        <v>3750</v>
      </c>
      <c r="B290" s="18" t="s">
        <v>7321</v>
      </c>
    </row>
    <row r="291" spans="1:2" x14ac:dyDescent="0.25">
      <c r="A291" t="s">
        <v>3751</v>
      </c>
      <c r="B291" s="18" t="s">
        <v>7322</v>
      </c>
    </row>
    <row r="292" spans="1:2" x14ac:dyDescent="0.25">
      <c r="A292" t="s">
        <v>3752</v>
      </c>
      <c r="B292" s="18" t="s">
        <v>7323</v>
      </c>
    </row>
    <row r="293" spans="1:2" x14ac:dyDescent="0.25">
      <c r="A293" t="s">
        <v>3753</v>
      </c>
      <c r="B293" s="18" t="s">
        <v>7324</v>
      </c>
    </row>
    <row r="294" spans="1:2" x14ac:dyDescent="0.25">
      <c r="A294" t="s">
        <v>3754</v>
      </c>
      <c r="B294" s="18" t="s">
        <v>7325</v>
      </c>
    </row>
    <row r="295" spans="1:2" x14ac:dyDescent="0.25">
      <c r="A295" t="s">
        <v>3755</v>
      </c>
      <c r="B295" s="18" t="s">
        <v>7326</v>
      </c>
    </row>
    <row r="296" spans="1:2" x14ac:dyDescent="0.25">
      <c r="A296" t="s">
        <v>3756</v>
      </c>
      <c r="B296" s="18" t="s">
        <v>7327</v>
      </c>
    </row>
    <row r="297" spans="1:2" x14ac:dyDescent="0.25">
      <c r="A297" t="s">
        <v>3757</v>
      </c>
      <c r="B297" s="18" t="s">
        <v>7328</v>
      </c>
    </row>
    <row r="298" spans="1:2" x14ac:dyDescent="0.25">
      <c r="A298" t="s">
        <v>3758</v>
      </c>
      <c r="B298" s="18" t="s">
        <v>7329</v>
      </c>
    </row>
    <row r="299" spans="1:2" x14ac:dyDescent="0.25">
      <c r="A299" t="s">
        <v>3759</v>
      </c>
      <c r="B299" s="18" t="s">
        <v>7330</v>
      </c>
    </row>
    <row r="300" spans="1:2" x14ac:dyDescent="0.25">
      <c r="A300" t="s">
        <v>3760</v>
      </c>
      <c r="B300" s="18" t="s">
        <v>7331</v>
      </c>
    </row>
    <row r="301" spans="1:2" x14ac:dyDescent="0.25">
      <c r="A301" t="s">
        <v>3761</v>
      </c>
      <c r="B301" s="18" t="s">
        <v>7332</v>
      </c>
    </row>
    <row r="302" spans="1:2" x14ac:dyDescent="0.25">
      <c r="A302" t="s">
        <v>3762</v>
      </c>
      <c r="B302" s="18" t="s">
        <v>7333</v>
      </c>
    </row>
    <row r="303" spans="1:2" x14ac:dyDescent="0.25">
      <c r="A303" t="s">
        <v>3763</v>
      </c>
      <c r="B303" s="18" t="s">
        <v>7334</v>
      </c>
    </row>
    <row r="304" spans="1:2" x14ac:dyDescent="0.25">
      <c r="A304" t="s">
        <v>3764</v>
      </c>
      <c r="B304" s="18" t="s">
        <v>7335</v>
      </c>
    </row>
    <row r="305" spans="1:2" x14ac:dyDescent="0.25">
      <c r="A305" t="s">
        <v>3765</v>
      </c>
      <c r="B305" s="18" t="s">
        <v>7336</v>
      </c>
    </row>
    <row r="306" spans="1:2" x14ac:dyDescent="0.25">
      <c r="A306" t="s">
        <v>3766</v>
      </c>
      <c r="B306" s="18" t="s">
        <v>7337</v>
      </c>
    </row>
    <row r="307" spans="1:2" x14ac:dyDescent="0.25">
      <c r="A307" t="s">
        <v>3767</v>
      </c>
      <c r="B307" s="18" t="s">
        <v>7338</v>
      </c>
    </row>
    <row r="308" spans="1:2" x14ac:dyDescent="0.25">
      <c r="A308" t="s">
        <v>3768</v>
      </c>
      <c r="B308" s="18" t="s">
        <v>7339</v>
      </c>
    </row>
    <row r="309" spans="1:2" x14ac:dyDescent="0.25">
      <c r="A309" t="s">
        <v>3769</v>
      </c>
      <c r="B309" s="18" t="s">
        <v>2578</v>
      </c>
    </row>
    <row r="310" spans="1:2" x14ac:dyDescent="0.25">
      <c r="A310" t="s">
        <v>3770</v>
      </c>
      <c r="B310" s="18" t="s">
        <v>7340</v>
      </c>
    </row>
    <row r="311" spans="1:2" x14ac:dyDescent="0.25">
      <c r="A311" t="s">
        <v>3771</v>
      </c>
      <c r="B311" s="18" t="s">
        <v>7341</v>
      </c>
    </row>
    <row r="312" spans="1:2" x14ac:dyDescent="0.25">
      <c r="A312" t="s">
        <v>3772</v>
      </c>
      <c r="B312" s="18" t="s">
        <v>7342</v>
      </c>
    </row>
    <row r="313" spans="1:2" x14ac:dyDescent="0.25">
      <c r="A313" t="s">
        <v>3773</v>
      </c>
      <c r="B313" s="18" t="s">
        <v>7343</v>
      </c>
    </row>
    <row r="314" spans="1:2" x14ac:dyDescent="0.25">
      <c r="A314" t="s">
        <v>3774</v>
      </c>
      <c r="B314" s="18" t="s">
        <v>7344</v>
      </c>
    </row>
    <row r="315" spans="1:2" x14ac:dyDescent="0.25">
      <c r="A315" t="s">
        <v>3775</v>
      </c>
      <c r="B315" s="18" t="s">
        <v>7345</v>
      </c>
    </row>
    <row r="316" spans="1:2" x14ac:dyDescent="0.25">
      <c r="A316" t="s">
        <v>3776</v>
      </c>
      <c r="B316" s="18" t="s">
        <v>7346</v>
      </c>
    </row>
    <row r="317" spans="1:2" x14ac:dyDescent="0.25">
      <c r="A317" t="s">
        <v>3777</v>
      </c>
      <c r="B317" s="18" t="s">
        <v>7347</v>
      </c>
    </row>
    <row r="318" spans="1:2" x14ac:dyDescent="0.25">
      <c r="A318" t="s">
        <v>3778</v>
      </c>
      <c r="B318" s="18" t="s">
        <v>7348</v>
      </c>
    </row>
    <row r="319" spans="1:2" x14ac:dyDescent="0.25">
      <c r="A319" t="s">
        <v>3779</v>
      </c>
      <c r="B319" s="18" t="s">
        <v>7349</v>
      </c>
    </row>
    <row r="320" spans="1:2" x14ac:dyDescent="0.25">
      <c r="A320" t="s">
        <v>3780</v>
      </c>
      <c r="B320" s="18" t="s">
        <v>7350</v>
      </c>
    </row>
    <row r="321" spans="1:2" x14ac:dyDescent="0.25">
      <c r="A321" t="s">
        <v>3781</v>
      </c>
      <c r="B321" s="18" t="s">
        <v>7351</v>
      </c>
    </row>
    <row r="322" spans="1:2" x14ac:dyDescent="0.25">
      <c r="A322" t="s">
        <v>3782</v>
      </c>
      <c r="B322" s="18" t="s">
        <v>7352</v>
      </c>
    </row>
    <row r="323" spans="1:2" x14ac:dyDescent="0.25">
      <c r="A323" t="s">
        <v>3783</v>
      </c>
      <c r="B323" s="18" t="s">
        <v>7353</v>
      </c>
    </row>
    <row r="324" spans="1:2" x14ac:dyDescent="0.25">
      <c r="A324" t="s">
        <v>3784</v>
      </c>
      <c r="B324" s="18" t="s">
        <v>7354</v>
      </c>
    </row>
    <row r="325" spans="1:2" x14ac:dyDescent="0.25">
      <c r="A325" t="s">
        <v>3785</v>
      </c>
      <c r="B325" s="18" t="s">
        <v>7355</v>
      </c>
    </row>
    <row r="326" spans="1:2" x14ac:dyDescent="0.25">
      <c r="A326" t="s">
        <v>3786</v>
      </c>
      <c r="B326" s="18" t="s">
        <v>7356</v>
      </c>
    </row>
    <row r="327" spans="1:2" x14ac:dyDescent="0.25">
      <c r="A327" t="s">
        <v>3787</v>
      </c>
      <c r="B327" s="18" t="s">
        <v>7357</v>
      </c>
    </row>
    <row r="328" spans="1:2" x14ac:dyDescent="0.25">
      <c r="A328" t="s">
        <v>3788</v>
      </c>
      <c r="B328" s="18" t="s">
        <v>7358</v>
      </c>
    </row>
    <row r="329" spans="1:2" x14ac:dyDescent="0.25">
      <c r="A329" t="s">
        <v>3789</v>
      </c>
      <c r="B329" s="18" t="s">
        <v>7359</v>
      </c>
    </row>
    <row r="330" spans="1:2" x14ac:dyDescent="0.25">
      <c r="A330" t="s">
        <v>3790</v>
      </c>
      <c r="B330" s="18" t="s">
        <v>7360</v>
      </c>
    </row>
    <row r="331" spans="1:2" x14ac:dyDescent="0.25">
      <c r="A331" t="s">
        <v>3791</v>
      </c>
      <c r="B331" s="18" t="s">
        <v>7361</v>
      </c>
    </row>
    <row r="332" spans="1:2" x14ac:dyDescent="0.25">
      <c r="A332" t="s">
        <v>3792</v>
      </c>
      <c r="B332" s="18" t="s">
        <v>7362</v>
      </c>
    </row>
    <row r="333" spans="1:2" x14ac:dyDescent="0.25">
      <c r="A333" t="s">
        <v>3793</v>
      </c>
      <c r="B333" s="18" t="s">
        <v>2594</v>
      </c>
    </row>
    <row r="334" spans="1:2" x14ac:dyDescent="0.25">
      <c r="A334" t="s">
        <v>3794</v>
      </c>
      <c r="B334" s="18" t="s">
        <v>7363</v>
      </c>
    </row>
    <row r="335" spans="1:2" x14ac:dyDescent="0.25">
      <c r="A335" t="s">
        <v>3795</v>
      </c>
      <c r="B335" s="18" t="s">
        <v>7364</v>
      </c>
    </row>
    <row r="336" spans="1:2" x14ac:dyDescent="0.25">
      <c r="A336" t="s">
        <v>3712</v>
      </c>
      <c r="B336" s="18" t="s">
        <v>7365</v>
      </c>
    </row>
    <row r="337" spans="1:2" x14ac:dyDescent="0.25">
      <c r="A337" t="s">
        <v>3796</v>
      </c>
      <c r="B337" s="18" t="s">
        <v>7366</v>
      </c>
    </row>
    <row r="338" spans="1:2" x14ac:dyDescent="0.25">
      <c r="A338" t="s">
        <v>3797</v>
      </c>
      <c r="B338" s="18" t="s">
        <v>7367</v>
      </c>
    </row>
    <row r="339" spans="1:2" x14ac:dyDescent="0.25">
      <c r="A339" t="s">
        <v>3798</v>
      </c>
      <c r="B339" s="18" t="s">
        <v>7368</v>
      </c>
    </row>
    <row r="340" spans="1:2" x14ac:dyDescent="0.25">
      <c r="A340" t="s">
        <v>3799</v>
      </c>
      <c r="B340" s="18" t="s">
        <v>7369</v>
      </c>
    </row>
    <row r="341" spans="1:2" x14ac:dyDescent="0.25">
      <c r="A341" t="s">
        <v>3800</v>
      </c>
      <c r="B341" s="18" t="s">
        <v>7370</v>
      </c>
    </row>
    <row r="342" spans="1:2" x14ac:dyDescent="0.25">
      <c r="A342" t="s">
        <v>3801</v>
      </c>
      <c r="B342" s="18" t="s">
        <v>7371</v>
      </c>
    </row>
    <row r="343" spans="1:2" x14ac:dyDescent="0.25">
      <c r="A343" t="s">
        <v>3802</v>
      </c>
      <c r="B343" s="18" t="s">
        <v>7372</v>
      </c>
    </row>
    <row r="344" spans="1:2" x14ac:dyDescent="0.25">
      <c r="A344" t="s">
        <v>3803</v>
      </c>
      <c r="B344" s="18" t="s">
        <v>7373</v>
      </c>
    </row>
    <row r="345" spans="1:2" x14ac:dyDescent="0.25">
      <c r="A345" t="s">
        <v>3804</v>
      </c>
      <c r="B345" s="18" t="s">
        <v>7374</v>
      </c>
    </row>
    <row r="346" spans="1:2" x14ac:dyDescent="0.25">
      <c r="A346" t="s">
        <v>3805</v>
      </c>
      <c r="B346" s="18" t="s">
        <v>7375</v>
      </c>
    </row>
    <row r="347" spans="1:2" x14ac:dyDescent="0.25">
      <c r="A347" t="s">
        <v>3806</v>
      </c>
      <c r="B347" s="18" t="s">
        <v>7376</v>
      </c>
    </row>
    <row r="348" spans="1:2" x14ac:dyDescent="0.25">
      <c r="A348" t="s">
        <v>3807</v>
      </c>
      <c r="B348" s="18" t="s">
        <v>7377</v>
      </c>
    </row>
    <row r="349" spans="1:2" x14ac:dyDescent="0.25">
      <c r="A349" t="s">
        <v>3808</v>
      </c>
      <c r="B349" s="18" t="s">
        <v>7378</v>
      </c>
    </row>
    <row r="350" spans="1:2" x14ac:dyDescent="0.25">
      <c r="A350" t="s">
        <v>3809</v>
      </c>
      <c r="B350" s="18" t="s">
        <v>7379</v>
      </c>
    </row>
    <row r="351" spans="1:2" x14ac:dyDescent="0.25">
      <c r="A351" t="s">
        <v>3810</v>
      </c>
      <c r="B351" s="18" t="s">
        <v>7380</v>
      </c>
    </row>
    <row r="352" spans="1:2" x14ac:dyDescent="0.25">
      <c r="A352" t="s">
        <v>3811</v>
      </c>
      <c r="B352" s="18" t="s">
        <v>7381</v>
      </c>
    </row>
    <row r="353" spans="1:2" x14ac:dyDescent="0.25">
      <c r="A353" t="s">
        <v>3812</v>
      </c>
      <c r="B353" s="18" t="s">
        <v>7382</v>
      </c>
    </row>
    <row r="354" spans="1:2" x14ac:dyDescent="0.25">
      <c r="A354" t="s">
        <v>3813</v>
      </c>
      <c r="B354" s="18" t="s">
        <v>7383</v>
      </c>
    </row>
    <row r="355" spans="1:2" x14ac:dyDescent="0.25">
      <c r="A355" t="s">
        <v>3814</v>
      </c>
      <c r="B355" s="18" t="s">
        <v>7384</v>
      </c>
    </row>
    <row r="356" spans="1:2" x14ac:dyDescent="0.25">
      <c r="A356" t="s">
        <v>3815</v>
      </c>
      <c r="B356" s="18" t="s">
        <v>7385</v>
      </c>
    </row>
    <row r="357" spans="1:2" x14ac:dyDescent="0.25">
      <c r="A357" t="s">
        <v>3655</v>
      </c>
      <c r="B357" s="18" t="s">
        <v>7386</v>
      </c>
    </row>
    <row r="358" spans="1:2" x14ac:dyDescent="0.25">
      <c r="A358" t="s">
        <v>3816</v>
      </c>
      <c r="B358" s="18" t="s">
        <v>7387</v>
      </c>
    </row>
    <row r="359" spans="1:2" x14ac:dyDescent="0.25">
      <c r="A359" t="s">
        <v>3817</v>
      </c>
      <c r="B359" s="18" t="s">
        <v>7388</v>
      </c>
    </row>
    <row r="360" spans="1:2" x14ac:dyDescent="0.25">
      <c r="A360" t="s">
        <v>3818</v>
      </c>
      <c r="B360" s="18" t="s">
        <v>7389</v>
      </c>
    </row>
    <row r="361" spans="1:2" x14ac:dyDescent="0.25">
      <c r="A361" t="s">
        <v>3819</v>
      </c>
      <c r="B361" s="18" t="s">
        <v>7390</v>
      </c>
    </row>
    <row r="362" spans="1:2" x14ac:dyDescent="0.25">
      <c r="A362" t="s">
        <v>3820</v>
      </c>
      <c r="B362" s="18" t="s">
        <v>7391</v>
      </c>
    </row>
    <row r="363" spans="1:2" x14ac:dyDescent="0.25">
      <c r="A363" t="s">
        <v>3821</v>
      </c>
      <c r="B363" s="18" t="s">
        <v>7392</v>
      </c>
    </row>
    <row r="364" spans="1:2" x14ac:dyDescent="0.25">
      <c r="A364" t="s">
        <v>3822</v>
      </c>
      <c r="B364" s="18" t="s">
        <v>7393</v>
      </c>
    </row>
    <row r="365" spans="1:2" x14ac:dyDescent="0.25">
      <c r="A365" t="s">
        <v>3493</v>
      </c>
      <c r="B365" s="18" t="s">
        <v>7394</v>
      </c>
    </row>
    <row r="366" spans="1:2" x14ac:dyDescent="0.25">
      <c r="A366" t="s">
        <v>3823</v>
      </c>
      <c r="B366" s="18" t="s">
        <v>7395</v>
      </c>
    </row>
    <row r="367" spans="1:2" x14ac:dyDescent="0.25">
      <c r="A367" t="s">
        <v>3824</v>
      </c>
      <c r="B367" s="18" t="s">
        <v>7396</v>
      </c>
    </row>
    <row r="368" spans="1:2" x14ac:dyDescent="0.25">
      <c r="A368" t="s">
        <v>3825</v>
      </c>
      <c r="B368" s="18" t="s">
        <v>7397</v>
      </c>
    </row>
    <row r="369" spans="1:2" x14ac:dyDescent="0.25">
      <c r="A369" t="s">
        <v>3826</v>
      </c>
      <c r="B369" s="18" t="s">
        <v>7398</v>
      </c>
    </row>
    <row r="370" spans="1:2" x14ac:dyDescent="0.25">
      <c r="A370" t="s">
        <v>3827</v>
      </c>
      <c r="B370" s="18" t="s">
        <v>7399</v>
      </c>
    </row>
    <row r="371" spans="1:2" x14ac:dyDescent="0.25">
      <c r="A371" t="s">
        <v>3828</v>
      </c>
      <c r="B371" s="18" t="s">
        <v>7400</v>
      </c>
    </row>
    <row r="372" spans="1:2" x14ac:dyDescent="0.25">
      <c r="A372" t="s">
        <v>3829</v>
      </c>
      <c r="B372" s="18" t="s">
        <v>7401</v>
      </c>
    </row>
    <row r="373" spans="1:2" x14ac:dyDescent="0.25">
      <c r="A373" t="s">
        <v>3830</v>
      </c>
      <c r="B373" s="18" t="s">
        <v>7402</v>
      </c>
    </row>
    <row r="374" spans="1:2" x14ac:dyDescent="0.25">
      <c r="A374" t="s">
        <v>3831</v>
      </c>
      <c r="B374" s="18" t="s">
        <v>7403</v>
      </c>
    </row>
    <row r="375" spans="1:2" x14ac:dyDescent="0.25">
      <c r="A375" t="s">
        <v>3832</v>
      </c>
      <c r="B375" s="18" t="s">
        <v>7404</v>
      </c>
    </row>
    <row r="376" spans="1:2" x14ac:dyDescent="0.25">
      <c r="A376" t="s">
        <v>3833</v>
      </c>
      <c r="B376" s="18" t="s">
        <v>7405</v>
      </c>
    </row>
    <row r="377" spans="1:2" x14ac:dyDescent="0.25">
      <c r="A377" t="s">
        <v>3834</v>
      </c>
      <c r="B377" s="18" t="s">
        <v>7406</v>
      </c>
    </row>
    <row r="378" spans="1:2" x14ac:dyDescent="0.25">
      <c r="A378" t="s">
        <v>3835</v>
      </c>
      <c r="B378" s="18" t="s">
        <v>7407</v>
      </c>
    </row>
    <row r="379" spans="1:2" x14ac:dyDescent="0.25">
      <c r="A379" t="s">
        <v>3820</v>
      </c>
      <c r="B379" s="18" t="s">
        <v>7408</v>
      </c>
    </row>
    <row r="380" spans="1:2" x14ac:dyDescent="0.25">
      <c r="A380" t="s">
        <v>3836</v>
      </c>
      <c r="B380" s="18" t="s">
        <v>7409</v>
      </c>
    </row>
    <row r="381" spans="1:2" x14ac:dyDescent="0.25">
      <c r="A381" t="s">
        <v>3837</v>
      </c>
      <c r="B381" s="18" t="s">
        <v>7410</v>
      </c>
    </row>
    <row r="382" spans="1:2" x14ac:dyDescent="0.25">
      <c r="A382" t="s">
        <v>3838</v>
      </c>
      <c r="B382" s="18" t="s">
        <v>2592</v>
      </c>
    </row>
    <row r="383" spans="1:2" x14ac:dyDescent="0.25">
      <c r="A383" t="s">
        <v>3839</v>
      </c>
      <c r="B383" s="18" t="s">
        <v>7411</v>
      </c>
    </row>
    <row r="384" spans="1:2" x14ac:dyDescent="0.25">
      <c r="A384" t="s">
        <v>3840</v>
      </c>
      <c r="B384" s="18" t="s">
        <v>7412</v>
      </c>
    </row>
    <row r="385" spans="1:2" x14ac:dyDescent="0.25">
      <c r="A385" t="s">
        <v>3841</v>
      </c>
      <c r="B385" s="18" t="s">
        <v>7413</v>
      </c>
    </row>
    <row r="386" spans="1:2" x14ac:dyDescent="0.25">
      <c r="A386" t="s">
        <v>3728</v>
      </c>
      <c r="B386" s="18" t="s">
        <v>7414</v>
      </c>
    </row>
    <row r="387" spans="1:2" x14ac:dyDescent="0.25">
      <c r="A387" t="s">
        <v>3842</v>
      </c>
      <c r="B387" s="18" t="s">
        <v>7415</v>
      </c>
    </row>
    <row r="388" spans="1:2" x14ac:dyDescent="0.25">
      <c r="A388" t="s">
        <v>3843</v>
      </c>
      <c r="B388" s="18" t="s">
        <v>7416</v>
      </c>
    </row>
    <row r="389" spans="1:2" x14ac:dyDescent="0.25">
      <c r="A389" t="s">
        <v>3648</v>
      </c>
      <c r="B389" s="18" t="s">
        <v>7417</v>
      </c>
    </row>
    <row r="390" spans="1:2" x14ac:dyDescent="0.25">
      <c r="A390" t="s">
        <v>3844</v>
      </c>
      <c r="B390" s="18" t="s">
        <v>7418</v>
      </c>
    </row>
    <row r="391" spans="1:2" x14ac:dyDescent="0.25">
      <c r="A391" t="s">
        <v>3845</v>
      </c>
      <c r="B391" s="18" t="s">
        <v>7419</v>
      </c>
    </row>
    <row r="392" spans="1:2" x14ac:dyDescent="0.25">
      <c r="A392" t="s">
        <v>3643</v>
      </c>
      <c r="B392" s="18" t="s">
        <v>7420</v>
      </c>
    </row>
    <row r="393" spans="1:2" x14ac:dyDescent="0.25">
      <c r="A393" t="s">
        <v>3846</v>
      </c>
      <c r="B393" s="18" t="s">
        <v>7421</v>
      </c>
    </row>
    <row r="394" spans="1:2" x14ac:dyDescent="0.25">
      <c r="A394" t="s">
        <v>3847</v>
      </c>
      <c r="B394" s="18" t="s">
        <v>7422</v>
      </c>
    </row>
    <row r="395" spans="1:2" x14ac:dyDescent="0.25">
      <c r="A395" t="s">
        <v>3848</v>
      </c>
      <c r="B395" s="18" t="s">
        <v>7423</v>
      </c>
    </row>
    <row r="396" spans="1:2" x14ac:dyDescent="0.25">
      <c r="A396" t="s">
        <v>3849</v>
      </c>
      <c r="B396" s="18" t="s">
        <v>7424</v>
      </c>
    </row>
    <row r="397" spans="1:2" x14ac:dyDescent="0.25">
      <c r="A397" t="s">
        <v>3850</v>
      </c>
      <c r="B397" s="18" t="s">
        <v>7425</v>
      </c>
    </row>
    <row r="398" spans="1:2" x14ac:dyDescent="0.25">
      <c r="A398" t="s">
        <v>3851</v>
      </c>
      <c r="B398" s="18" t="s">
        <v>7426</v>
      </c>
    </row>
    <row r="399" spans="1:2" x14ac:dyDescent="0.25">
      <c r="A399" t="s">
        <v>3852</v>
      </c>
      <c r="B399" s="18" t="s">
        <v>2590</v>
      </c>
    </row>
    <row r="400" spans="1:2" x14ac:dyDescent="0.25">
      <c r="A400" t="s">
        <v>3853</v>
      </c>
      <c r="B400" s="18" t="s">
        <v>7427</v>
      </c>
    </row>
    <row r="401" spans="1:2" x14ac:dyDescent="0.25">
      <c r="A401" t="s">
        <v>3854</v>
      </c>
      <c r="B401" s="18" t="s">
        <v>7428</v>
      </c>
    </row>
    <row r="402" spans="1:2" x14ac:dyDescent="0.25">
      <c r="A402" t="s">
        <v>3855</v>
      </c>
      <c r="B402" s="18" t="s">
        <v>7429</v>
      </c>
    </row>
    <row r="403" spans="1:2" x14ac:dyDescent="0.25">
      <c r="A403" t="s">
        <v>3856</v>
      </c>
      <c r="B403" s="18" t="s">
        <v>7430</v>
      </c>
    </row>
    <row r="404" spans="1:2" x14ac:dyDescent="0.25">
      <c r="A404" t="s">
        <v>3857</v>
      </c>
      <c r="B404" s="18" t="s">
        <v>7431</v>
      </c>
    </row>
    <row r="405" spans="1:2" x14ac:dyDescent="0.25">
      <c r="A405" t="s">
        <v>3858</v>
      </c>
      <c r="B405" s="18" t="s">
        <v>7432</v>
      </c>
    </row>
    <row r="406" spans="1:2" x14ac:dyDescent="0.25">
      <c r="A406" t="s">
        <v>3859</v>
      </c>
      <c r="B406" s="18" t="s">
        <v>7433</v>
      </c>
    </row>
    <row r="407" spans="1:2" x14ac:dyDescent="0.25">
      <c r="A407" t="s">
        <v>3860</v>
      </c>
      <c r="B407" s="18" t="s">
        <v>7434</v>
      </c>
    </row>
    <row r="408" spans="1:2" x14ac:dyDescent="0.25">
      <c r="A408" t="s">
        <v>3861</v>
      </c>
      <c r="B408" s="18" t="s">
        <v>7435</v>
      </c>
    </row>
    <row r="409" spans="1:2" x14ac:dyDescent="0.25">
      <c r="A409" t="s">
        <v>3862</v>
      </c>
      <c r="B409" s="18" t="s">
        <v>7436</v>
      </c>
    </row>
    <row r="410" spans="1:2" x14ac:dyDescent="0.25">
      <c r="A410" t="s">
        <v>3863</v>
      </c>
      <c r="B410" s="18" t="s">
        <v>7437</v>
      </c>
    </row>
    <row r="411" spans="1:2" x14ac:dyDescent="0.25">
      <c r="A411" t="s">
        <v>3864</v>
      </c>
      <c r="B411" s="18" t="s">
        <v>7438</v>
      </c>
    </row>
    <row r="412" spans="1:2" x14ac:dyDescent="0.25">
      <c r="A412" t="s">
        <v>3865</v>
      </c>
      <c r="B412" s="18" t="s">
        <v>7439</v>
      </c>
    </row>
    <row r="413" spans="1:2" x14ac:dyDescent="0.25">
      <c r="A413" t="s">
        <v>3866</v>
      </c>
      <c r="B413" s="18" t="s">
        <v>7440</v>
      </c>
    </row>
    <row r="414" spans="1:2" x14ac:dyDescent="0.25">
      <c r="A414" t="s">
        <v>3867</v>
      </c>
      <c r="B414" s="18" t="s">
        <v>7441</v>
      </c>
    </row>
    <row r="415" spans="1:2" x14ac:dyDescent="0.25">
      <c r="A415" t="s">
        <v>3868</v>
      </c>
      <c r="B415" s="18" t="s">
        <v>7442</v>
      </c>
    </row>
    <row r="416" spans="1:2" x14ac:dyDescent="0.25">
      <c r="A416" t="s">
        <v>3869</v>
      </c>
      <c r="B416" s="18" t="s">
        <v>7443</v>
      </c>
    </row>
    <row r="417" spans="1:2" x14ac:dyDescent="0.25">
      <c r="A417" t="s">
        <v>3870</v>
      </c>
      <c r="B417" s="18" t="s">
        <v>7444</v>
      </c>
    </row>
    <row r="418" spans="1:2" x14ac:dyDescent="0.25">
      <c r="A418" t="s">
        <v>3871</v>
      </c>
      <c r="B418" s="18" t="s">
        <v>7445</v>
      </c>
    </row>
    <row r="419" spans="1:2" x14ac:dyDescent="0.25">
      <c r="A419" t="s">
        <v>3872</v>
      </c>
      <c r="B419" s="18" t="s">
        <v>7446</v>
      </c>
    </row>
    <row r="420" spans="1:2" x14ac:dyDescent="0.25">
      <c r="A420" t="s">
        <v>3873</v>
      </c>
      <c r="B420" s="18" t="s">
        <v>7447</v>
      </c>
    </row>
    <row r="421" spans="1:2" x14ac:dyDescent="0.25">
      <c r="A421" t="s">
        <v>3874</v>
      </c>
      <c r="B421" s="18" t="s">
        <v>7448</v>
      </c>
    </row>
    <row r="422" spans="1:2" x14ac:dyDescent="0.25">
      <c r="A422" t="s">
        <v>3875</v>
      </c>
      <c r="B422" s="18" t="s">
        <v>7449</v>
      </c>
    </row>
    <row r="423" spans="1:2" x14ac:dyDescent="0.25">
      <c r="A423" t="s">
        <v>3876</v>
      </c>
      <c r="B423" s="18" t="s">
        <v>7450</v>
      </c>
    </row>
    <row r="424" spans="1:2" x14ac:dyDescent="0.25">
      <c r="A424" t="s">
        <v>3877</v>
      </c>
      <c r="B424" s="18" t="s">
        <v>7451</v>
      </c>
    </row>
    <row r="425" spans="1:2" x14ac:dyDescent="0.25">
      <c r="A425" t="s">
        <v>3878</v>
      </c>
      <c r="B425" s="18" t="s">
        <v>7452</v>
      </c>
    </row>
    <row r="426" spans="1:2" x14ac:dyDescent="0.25">
      <c r="A426" t="s">
        <v>3879</v>
      </c>
      <c r="B426" s="18" t="s">
        <v>7453</v>
      </c>
    </row>
    <row r="427" spans="1:2" x14ac:dyDescent="0.25">
      <c r="A427" t="s">
        <v>3880</v>
      </c>
      <c r="B427" s="18" t="s">
        <v>7454</v>
      </c>
    </row>
    <row r="428" spans="1:2" x14ac:dyDescent="0.25">
      <c r="A428" t="s">
        <v>3881</v>
      </c>
      <c r="B428" s="18" t="s">
        <v>7455</v>
      </c>
    </row>
    <row r="429" spans="1:2" x14ac:dyDescent="0.25">
      <c r="A429" t="s">
        <v>3882</v>
      </c>
      <c r="B429" s="18" t="s">
        <v>7456</v>
      </c>
    </row>
    <row r="430" spans="1:2" x14ac:dyDescent="0.25">
      <c r="A430" t="s">
        <v>3883</v>
      </c>
      <c r="B430" s="18" t="s">
        <v>7457</v>
      </c>
    </row>
    <row r="431" spans="1:2" x14ac:dyDescent="0.25">
      <c r="A431" t="s">
        <v>3884</v>
      </c>
      <c r="B431" s="18" t="s">
        <v>7458</v>
      </c>
    </row>
    <row r="432" spans="1:2" x14ac:dyDescent="0.25">
      <c r="A432" t="s">
        <v>3885</v>
      </c>
      <c r="B432" s="18" t="s">
        <v>7459</v>
      </c>
    </row>
    <row r="433" spans="1:2" x14ac:dyDescent="0.25">
      <c r="A433" t="s">
        <v>3865</v>
      </c>
      <c r="B433" s="18" t="s">
        <v>7460</v>
      </c>
    </row>
    <row r="434" spans="1:2" x14ac:dyDescent="0.25">
      <c r="A434" t="s">
        <v>3886</v>
      </c>
      <c r="B434" s="18" t="s">
        <v>7461</v>
      </c>
    </row>
    <row r="435" spans="1:2" x14ac:dyDescent="0.25">
      <c r="A435" t="s">
        <v>3887</v>
      </c>
      <c r="B435" s="18" t="s">
        <v>7462</v>
      </c>
    </row>
    <row r="436" spans="1:2" x14ac:dyDescent="0.25">
      <c r="A436" t="s">
        <v>3888</v>
      </c>
      <c r="B436" s="18" t="s">
        <v>7463</v>
      </c>
    </row>
    <row r="437" spans="1:2" x14ac:dyDescent="0.25">
      <c r="A437" t="s">
        <v>3889</v>
      </c>
      <c r="B437" s="18" t="s">
        <v>7464</v>
      </c>
    </row>
    <row r="438" spans="1:2" x14ac:dyDescent="0.25">
      <c r="A438" t="s">
        <v>3890</v>
      </c>
      <c r="B438" s="18" t="s">
        <v>7465</v>
      </c>
    </row>
    <row r="439" spans="1:2" x14ac:dyDescent="0.25">
      <c r="A439" t="s">
        <v>3891</v>
      </c>
      <c r="B439" s="18" t="s">
        <v>7466</v>
      </c>
    </row>
    <row r="440" spans="1:2" x14ac:dyDescent="0.25">
      <c r="A440" t="s">
        <v>3892</v>
      </c>
      <c r="B440" s="18" t="s">
        <v>7467</v>
      </c>
    </row>
    <row r="441" spans="1:2" x14ac:dyDescent="0.25">
      <c r="A441" t="s">
        <v>3893</v>
      </c>
      <c r="B441" s="18" t="s">
        <v>7468</v>
      </c>
    </row>
    <row r="442" spans="1:2" x14ac:dyDescent="0.25">
      <c r="A442" t="s">
        <v>3894</v>
      </c>
      <c r="B442" s="18" t="s">
        <v>7469</v>
      </c>
    </row>
    <row r="443" spans="1:2" x14ac:dyDescent="0.25">
      <c r="A443" t="s">
        <v>3895</v>
      </c>
      <c r="B443" s="18" t="s">
        <v>7470</v>
      </c>
    </row>
    <row r="444" spans="1:2" x14ac:dyDescent="0.25">
      <c r="A444" t="s">
        <v>3896</v>
      </c>
      <c r="B444" s="18" t="s">
        <v>7471</v>
      </c>
    </row>
    <row r="445" spans="1:2" x14ac:dyDescent="0.25">
      <c r="A445" t="s">
        <v>3897</v>
      </c>
      <c r="B445" s="18" t="s">
        <v>7472</v>
      </c>
    </row>
    <row r="446" spans="1:2" x14ac:dyDescent="0.25">
      <c r="A446" t="s">
        <v>3898</v>
      </c>
      <c r="B446" s="18" t="s">
        <v>7473</v>
      </c>
    </row>
    <row r="447" spans="1:2" x14ac:dyDescent="0.25">
      <c r="A447" t="s">
        <v>3899</v>
      </c>
      <c r="B447" s="18" t="s">
        <v>7474</v>
      </c>
    </row>
    <row r="448" spans="1:2" x14ac:dyDescent="0.25">
      <c r="A448" t="s">
        <v>3900</v>
      </c>
      <c r="B448" s="18" t="s">
        <v>7475</v>
      </c>
    </row>
    <row r="449" spans="1:2" x14ac:dyDescent="0.25">
      <c r="A449" t="s">
        <v>3901</v>
      </c>
      <c r="B449" s="18" t="s">
        <v>7476</v>
      </c>
    </row>
    <row r="450" spans="1:2" x14ac:dyDescent="0.25">
      <c r="A450" t="s">
        <v>3902</v>
      </c>
      <c r="B450" s="18" t="s">
        <v>7477</v>
      </c>
    </row>
    <row r="451" spans="1:2" x14ac:dyDescent="0.25">
      <c r="A451" t="s">
        <v>3903</v>
      </c>
      <c r="B451" s="18" t="s">
        <v>7478</v>
      </c>
    </row>
    <row r="452" spans="1:2" x14ac:dyDescent="0.25">
      <c r="A452" t="s">
        <v>3904</v>
      </c>
      <c r="B452" s="18" t="s">
        <v>2596</v>
      </c>
    </row>
    <row r="453" spans="1:2" x14ac:dyDescent="0.25">
      <c r="A453" t="s">
        <v>3905</v>
      </c>
      <c r="B453" s="18" t="s">
        <v>7479</v>
      </c>
    </row>
    <row r="454" spans="1:2" x14ac:dyDescent="0.25">
      <c r="A454" t="s">
        <v>3906</v>
      </c>
      <c r="B454" s="18" t="s">
        <v>7480</v>
      </c>
    </row>
    <row r="455" spans="1:2" x14ac:dyDescent="0.25">
      <c r="A455" t="s">
        <v>3907</v>
      </c>
      <c r="B455" s="18" t="s">
        <v>7481</v>
      </c>
    </row>
    <row r="456" spans="1:2" x14ac:dyDescent="0.25">
      <c r="A456" t="s">
        <v>3908</v>
      </c>
      <c r="B456" s="18" t="s">
        <v>7482</v>
      </c>
    </row>
    <row r="457" spans="1:2" x14ac:dyDescent="0.25">
      <c r="A457" t="s">
        <v>3909</v>
      </c>
      <c r="B457" s="18" t="s">
        <v>7483</v>
      </c>
    </row>
    <row r="458" spans="1:2" x14ac:dyDescent="0.25">
      <c r="A458" t="s">
        <v>3910</v>
      </c>
      <c r="B458" s="18" t="s">
        <v>7484</v>
      </c>
    </row>
    <row r="459" spans="1:2" x14ac:dyDescent="0.25">
      <c r="A459" t="s">
        <v>3911</v>
      </c>
      <c r="B459" s="18" t="s">
        <v>7485</v>
      </c>
    </row>
    <row r="460" spans="1:2" x14ac:dyDescent="0.25">
      <c r="A460" t="s">
        <v>3912</v>
      </c>
      <c r="B460" s="18" t="s">
        <v>7486</v>
      </c>
    </row>
    <row r="461" spans="1:2" x14ac:dyDescent="0.25">
      <c r="A461" t="s">
        <v>3913</v>
      </c>
      <c r="B461" s="18" t="s">
        <v>7487</v>
      </c>
    </row>
    <row r="462" spans="1:2" x14ac:dyDescent="0.25">
      <c r="A462" t="s">
        <v>3914</v>
      </c>
      <c r="B462" s="18" t="s">
        <v>7488</v>
      </c>
    </row>
    <row r="463" spans="1:2" x14ac:dyDescent="0.25">
      <c r="A463" t="s">
        <v>3915</v>
      </c>
      <c r="B463" s="18" t="s">
        <v>7489</v>
      </c>
    </row>
    <row r="464" spans="1:2" x14ac:dyDescent="0.25">
      <c r="A464" t="s">
        <v>3916</v>
      </c>
      <c r="B464" s="18" t="s">
        <v>7490</v>
      </c>
    </row>
    <row r="465" spans="1:2" x14ac:dyDescent="0.25">
      <c r="A465" t="s">
        <v>3917</v>
      </c>
      <c r="B465" s="18" t="s">
        <v>7491</v>
      </c>
    </row>
    <row r="466" spans="1:2" x14ac:dyDescent="0.25">
      <c r="A466" t="s">
        <v>3918</v>
      </c>
      <c r="B466" s="18" t="s">
        <v>7492</v>
      </c>
    </row>
    <row r="467" spans="1:2" x14ac:dyDescent="0.25">
      <c r="A467" t="s">
        <v>3919</v>
      </c>
      <c r="B467" s="18" t="s">
        <v>7493</v>
      </c>
    </row>
    <row r="468" spans="1:2" x14ac:dyDescent="0.25">
      <c r="A468" t="s">
        <v>3920</v>
      </c>
      <c r="B468" s="18" t="s">
        <v>7494</v>
      </c>
    </row>
    <row r="469" spans="1:2" x14ac:dyDescent="0.25">
      <c r="A469" t="s">
        <v>3921</v>
      </c>
      <c r="B469" s="18" t="s">
        <v>7495</v>
      </c>
    </row>
    <row r="470" spans="1:2" x14ac:dyDescent="0.25">
      <c r="A470" t="s">
        <v>3922</v>
      </c>
      <c r="B470" s="18" t="s">
        <v>7496</v>
      </c>
    </row>
    <row r="471" spans="1:2" x14ac:dyDescent="0.25">
      <c r="A471" t="s">
        <v>3923</v>
      </c>
      <c r="B471" s="18" t="s">
        <v>7497</v>
      </c>
    </row>
    <row r="472" spans="1:2" x14ac:dyDescent="0.25">
      <c r="A472" t="s">
        <v>3924</v>
      </c>
      <c r="B472" s="18" t="s">
        <v>7498</v>
      </c>
    </row>
    <row r="473" spans="1:2" x14ac:dyDescent="0.25">
      <c r="A473" t="s">
        <v>3925</v>
      </c>
      <c r="B473" s="18" t="s">
        <v>7499</v>
      </c>
    </row>
    <row r="474" spans="1:2" x14ac:dyDescent="0.25">
      <c r="A474" t="s">
        <v>3926</v>
      </c>
      <c r="B474" s="18" t="s">
        <v>7500</v>
      </c>
    </row>
    <row r="475" spans="1:2" x14ac:dyDescent="0.25">
      <c r="A475" t="s">
        <v>3927</v>
      </c>
      <c r="B475" s="18" t="s">
        <v>7501</v>
      </c>
    </row>
    <row r="476" spans="1:2" x14ac:dyDescent="0.25">
      <c r="A476" t="s">
        <v>3928</v>
      </c>
      <c r="B476" s="18" t="s">
        <v>7502</v>
      </c>
    </row>
    <row r="477" spans="1:2" x14ac:dyDescent="0.25">
      <c r="A477" t="s">
        <v>3929</v>
      </c>
      <c r="B477" s="18" t="s">
        <v>7503</v>
      </c>
    </row>
    <row r="478" spans="1:2" x14ac:dyDescent="0.25">
      <c r="A478" t="s">
        <v>3930</v>
      </c>
      <c r="B478" s="18" t="s">
        <v>7504</v>
      </c>
    </row>
    <row r="479" spans="1:2" x14ac:dyDescent="0.25">
      <c r="A479" t="s">
        <v>3931</v>
      </c>
      <c r="B479" s="18" t="s">
        <v>7505</v>
      </c>
    </row>
    <row r="480" spans="1:2" x14ac:dyDescent="0.25">
      <c r="A480" t="s">
        <v>3932</v>
      </c>
      <c r="B480" s="18" t="s">
        <v>7506</v>
      </c>
    </row>
    <row r="481" spans="1:2" x14ac:dyDescent="0.25">
      <c r="A481" t="s">
        <v>3933</v>
      </c>
      <c r="B481" s="18" t="s">
        <v>7507</v>
      </c>
    </row>
    <row r="482" spans="1:2" x14ac:dyDescent="0.25">
      <c r="A482" t="s">
        <v>3934</v>
      </c>
      <c r="B482" s="18" t="s">
        <v>7508</v>
      </c>
    </row>
    <row r="483" spans="1:2" x14ac:dyDescent="0.25">
      <c r="A483" t="s">
        <v>3935</v>
      </c>
      <c r="B483" s="18" t="s">
        <v>7509</v>
      </c>
    </row>
    <row r="484" spans="1:2" x14ac:dyDescent="0.25">
      <c r="A484" t="s">
        <v>3936</v>
      </c>
      <c r="B484" s="18" t="s">
        <v>7510</v>
      </c>
    </row>
    <row r="485" spans="1:2" x14ac:dyDescent="0.25">
      <c r="A485" t="s">
        <v>3937</v>
      </c>
      <c r="B485" s="18" t="s">
        <v>7511</v>
      </c>
    </row>
    <row r="486" spans="1:2" x14ac:dyDescent="0.25">
      <c r="A486" t="s">
        <v>3938</v>
      </c>
      <c r="B486" s="18" t="s">
        <v>7512</v>
      </c>
    </row>
    <row r="487" spans="1:2" x14ac:dyDescent="0.25">
      <c r="A487" t="s">
        <v>3939</v>
      </c>
      <c r="B487" s="18" t="s">
        <v>7513</v>
      </c>
    </row>
    <row r="488" spans="1:2" x14ac:dyDescent="0.25">
      <c r="A488" t="s">
        <v>3940</v>
      </c>
      <c r="B488" s="18" t="s">
        <v>7514</v>
      </c>
    </row>
    <row r="489" spans="1:2" x14ac:dyDescent="0.25">
      <c r="A489" t="s">
        <v>3941</v>
      </c>
      <c r="B489" s="18" t="s">
        <v>7515</v>
      </c>
    </row>
    <row r="490" spans="1:2" x14ac:dyDescent="0.25">
      <c r="A490" t="s">
        <v>3942</v>
      </c>
      <c r="B490" s="18" t="s">
        <v>7516</v>
      </c>
    </row>
    <row r="491" spans="1:2" x14ac:dyDescent="0.25">
      <c r="A491" t="s">
        <v>3943</v>
      </c>
      <c r="B491" s="18" t="s">
        <v>7517</v>
      </c>
    </row>
    <row r="492" spans="1:2" x14ac:dyDescent="0.25">
      <c r="A492" t="s">
        <v>3944</v>
      </c>
      <c r="B492" s="18" t="s">
        <v>7518</v>
      </c>
    </row>
    <row r="493" spans="1:2" x14ac:dyDescent="0.25">
      <c r="A493" t="s">
        <v>3945</v>
      </c>
      <c r="B493" s="18" t="s">
        <v>7519</v>
      </c>
    </row>
    <row r="494" spans="1:2" x14ac:dyDescent="0.25">
      <c r="A494" t="s">
        <v>3946</v>
      </c>
      <c r="B494" s="18" t="s">
        <v>7520</v>
      </c>
    </row>
    <row r="495" spans="1:2" x14ac:dyDescent="0.25">
      <c r="A495" t="s">
        <v>3740</v>
      </c>
      <c r="B495" s="18" t="s">
        <v>7521</v>
      </c>
    </row>
    <row r="496" spans="1:2" x14ac:dyDescent="0.25">
      <c r="A496" t="s">
        <v>3947</v>
      </c>
      <c r="B496" s="18" t="s">
        <v>7522</v>
      </c>
    </row>
    <row r="497" spans="1:2" x14ac:dyDescent="0.25">
      <c r="A497" t="s">
        <v>3948</v>
      </c>
      <c r="B497" s="18" t="s">
        <v>7523</v>
      </c>
    </row>
    <row r="498" spans="1:2" x14ac:dyDescent="0.25">
      <c r="A498" t="s">
        <v>3949</v>
      </c>
      <c r="B498" s="18" t="s">
        <v>7524</v>
      </c>
    </row>
    <row r="499" spans="1:2" x14ac:dyDescent="0.25">
      <c r="A499" t="s">
        <v>3950</v>
      </c>
      <c r="B499" s="18" t="s">
        <v>7525</v>
      </c>
    </row>
    <row r="500" spans="1:2" x14ac:dyDescent="0.25">
      <c r="A500" t="s">
        <v>3951</v>
      </c>
      <c r="B500" s="18" t="s">
        <v>7526</v>
      </c>
    </row>
    <row r="501" spans="1:2" x14ac:dyDescent="0.25">
      <c r="A501" t="s">
        <v>3952</v>
      </c>
      <c r="B501" s="18" t="s">
        <v>7527</v>
      </c>
    </row>
    <row r="502" spans="1:2" x14ac:dyDescent="0.25">
      <c r="A502" t="s">
        <v>3953</v>
      </c>
      <c r="B502" s="18" t="s">
        <v>7528</v>
      </c>
    </row>
    <row r="503" spans="1:2" x14ac:dyDescent="0.25">
      <c r="A503" t="s">
        <v>3954</v>
      </c>
      <c r="B503" s="18" t="s">
        <v>7529</v>
      </c>
    </row>
    <row r="504" spans="1:2" x14ac:dyDescent="0.25">
      <c r="A504" t="s">
        <v>3955</v>
      </c>
      <c r="B504" s="18" t="s">
        <v>7530</v>
      </c>
    </row>
    <row r="505" spans="1:2" x14ac:dyDescent="0.25">
      <c r="A505" t="s">
        <v>3956</v>
      </c>
      <c r="B505" s="18" t="s">
        <v>7531</v>
      </c>
    </row>
    <row r="506" spans="1:2" x14ac:dyDescent="0.25">
      <c r="A506" t="s">
        <v>3957</v>
      </c>
      <c r="B506" s="18" t="s">
        <v>7532</v>
      </c>
    </row>
    <row r="507" spans="1:2" x14ac:dyDescent="0.25">
      <c r="A507" t="s">
        <v>3958</v>
      </c>
      <c r="B507" s="18" t="s">
        <v>7533</v>
      </c>
    </row>
    <row r="508" spans="1:2" x14ac:dyDescent="0.25">
      <c r="A508" t="s">
        <v>3959</v>
      </c>
      <c r="B508" s="18" t="s">
        <v>7534</v>
      </c>
    </row>
    <row r="509" spans="1:2" x14ac:dyDescent="0.25">
      <c r="A509" t="s">
        <v>3960</v>
      </c>
      <c r="B509" s="18" t="s">
        <v>7535</v>
      </c>
    </row>
    <row r="510" spans="1:2" x14ac:dyDescent="0.25">
      <c r="A510" t="s">
        <v>3961</v>
      </c>
      <c r="B510" s="18" t="s">
        <v>7536</v>
      </c>
    </row>
    <row r="511" spans="1:2" x14ac:dyDescent="0.25">
      <c r="A511" t="s">
        <v>3962</v>
      </c>
      <c r="B511" s="18" t="s">
        <v>7537</v>
      </c>
    </row>
    <row r="512" spans="1:2" x14ac:dyDescent="0.25">
      <c r="A512" t="s">
        <v>3963</v>
      </c>
      <c r="B512" s="18" t="s">
        <v>7538</v>
      </c>
    </row>
    <row r="513" spans="1:2" x14ac:dyDescent="0.25">
      <c r="A513" t="s">
        <v>3964</v>
      </c>
      <c r="B513" s="18" t="s">
        <v>7539</v>
      </c>
    </row>
    <row r="514" spans="1:2" x14ac:dyDescent="0.25">
      <c r="A514" t="s">
        <v>3965</v>
      </c>
      <c r="B514" s="18" t="s">
        <v>7540</v>
      </c>
    </row>
    <row r="515" spans="1:2" x14ac:dyDescent="0.25">
      <c r="A515" t="s">
        <v>3966</v>
      </c>
      <c r="B515" s="18" t="s">
        <v>7541</v>
      </c>
    </row>
    <row r="516" spans="1:2" x14ac:dyDescent="0.25">
      <c r="A516" t="s">
        <v>3967</v>
      </c>
      <c r="B516" s="18" t="s">
        <v>7542</v>
      </c>
    </row>
    <row r="517" spans="1:2" x14ac:dyDescent="0.25">
      <c r="A517" t="s">
        <v>3968</v>
      </c>
      <c r="B517" s="18" t="s">
        <v>7543</v>
      </c>
    </row>
    <row r="518" spans="1:2" x14ac:dyDescent="0.25">
      <c r="A518" t="s">
        <v>3969</v>
      </c>
      <c r="B518" s="18" t="s">
        <v>7544</v>
      </c>
    </row>
    <row r="519" spans="1:2" x14ac:dyDescent="0.25">
      <c r="A519" t="s">
        <v>3970</v>
      </c>
      <c r="B519" s="18" t="s">
        <v>7545</v>
      </c>
    </row>
    <row r="520" spans="1:2" x14ac:dyDescent="0.25">
      <c r="A520" t="s">
        <v>3971</v>
      </c>
      <c r="B520" s="18" t="s">
        <v>7546</v>
      </c>
    </row>
    <row r="521" spans="1:2" x14ac:dyDescent="0.25">
      <c r="A521" t="s">
        <v>3972</v>
      </c>
      <c r="B521" s="18" t="s">
        <v>7547</v>
      </c>
    </row>
    <row r="522" spans="1:2" x14ac:dyDescent="0.25">
      <c r="A522" t="s">
        <v>3973</v>
      </c>
      <c r="B522" s="18" t="s">
        <v>7548</v>
      </c>
    </row>
    <row r="523" spans="1:2" x14ac:dyDescent="0.25">
      <c r="A523" t="s">
        <v>3974</v>
      </c>
      <c r="B523" s="18" t="s">
        <v>7549</v>
      </c>
    </row>
    <row r="524" spans="1:2" x14ac:dyDescent="0.25">
      <c r="A524" t="s">
        <v>3975</v>
      </c>
      <c r="B524" s="18" t="s">
        <v>7550</v>
      </c>
    </row>
    <row r="525" spans="1:2" x14ac:dyDescent="0.25">
      <c r="A525" t="s">
        <v>3976</v>
      </c>
      <c r="B525" s="18" t="s">
        <v>2593</v>
      </c>
    </row>
    <row r="526" spans="1:2" x14ac:dyDescent="0.25">
      <c r="A526" t="s">
        <v>3977</v>
      </c>
      <c r="B526" s="18" t="s">
        <v>7551</v>
      </c>
    </row>
    <row r="527" spans="1:2" x14ac:dyDescent="0.25">
      <c r="A527" t="s">
        <v>3978</v>
      </c>
      <c r="B527" s="18" t="s">
        <v>7552</v>
      </c>
    </row>
    <row r="528" spans="1:2" x14ac:dyDescent="0.25">
      <c r="A528" t="s">
        <v>3979</v>
      </c>
      <c r="B528" s="18" t="s">
        <v>7553</v>
      </c>
    </row>
    <row r="529" spans="1:2" x14ac:dyDescent="0.25">
      <c r="A529" t="s">
        <v>3980</v>
      </c>
      <c r="B529" s="18" t="s">
        <v>7554</v>
      </c>
    </row>
    <row r="530" spans="1:2" x14ac:dyDescent="0.25">
      <c r="A530" t="s">
        <v>3981</v>
      </c>
      <c r="B530" s="18" t="s">
        <v>7555</v>
      </c>
    </row>
    <row r="531" spans="1:2" x14ac:dyDescent="0.25">
      <c r="A531" t="s">
        <v>3982</v>
      </c>
      <c r="B531" s="18" t="s">
        <v>7556</v>
      </c>
    </row>
    <row r="532" spans="1:2" x14ac:dyDescent="0.25">
      <c r="A532" t="s">
        <v>3983</v>
      </c>
      <c r="B532" s="18" t="s">
        <v>7557</v>
      </c>
    </row>
    <row r="533" spans="1:2" x14ac:dyDescent="0.25">
      <c r="A533" t="s">
        <v>3984</v>
      </c>
      <c r="B533" s="18" t="s">
        <v>7558</v>
      </c>
    </row>
    <row r="534" spans="1:2" x14ac:dyDescent="0.25">
      <c r="A534" t="s">
        <v>3985</v>
      </c>
      <c r="B534" s="18" t="s">
        <v>7559</v>
      </c>
    </row>
    <row r="535" spans="1:2" x14ac:dyDescent="0.25">
      <c r="A535" t="s">
        <v>3986</v>
      </c>
      <c r="B535" s="18" t="s">
        <v>7560</v>
      </c>
    </row>
    <row r="536" spans="1:2" x14ac:dyDescent="0.25">
      <c r="A536" t="s">
        <v>3987</v>
      </c>
      <c r="B536" s="18" t="s">
        <v>7561</v>
      </c>
    </row>
    <row r="537" spans="1:2" x14ac:dyDescent="0.25">
      <c r="A537" t="s">
        <v>3988</v>
      </c>
      <c r="B537" s="18" t="s">
        <v>7562</v>
      </c>
    </row>
    <row r="538" spans="1:2" x14ac:dyDescent="0.25">
      <c r="A538" t="s">
        <v>3989</v>
      </c>
      <c r="B538" s="18" t="s">
        <v>7563</v>
      </c>
    </row>
    <row r="539" spans="1:2" x14ac:dyDescent="0.25">
      <c r="A539" t="s">
        <v>3990</v>
      </c>
      <c r="B539" s="18" t="s">
        <v>7564</v>
      </c>
    </row>
    <row r="540" spans="1:2" x14ac:dyDescent="0.25">
      <c r="A540" t="s">
        <v>3991</v>
      </c>
      <c r="B540" s="18" t="s">
        <v>7565</v>
      </c>
    </row>
    <row r="541" spans="1:2" x14ac:dyDescent="0.25">
      <c r="A541" t="s">
        <v>3816</v>
      </c>
      <c r="B541" s="18" t="s">
        <v>7566</v>
      </c>
    </row>
    <row r="542" spans="1:2" x14ac:dyDescent="0.25">
      <c r="A542" t="s">
        <v>3992</v>
      </c>
      <c r="B542" s="18" t="s">
        <v>7567</v>
      </c>
    </row>
    <row r="543" spans="1:2" x14ac:dyDescent="0.25">
      <c r="A543" t="s">
        <v>3993</v>
      </c>
      <c r="B543" s="18" t="s">
        <v>7568</v>
      </c>
    </row>
    <row r="544" spans="1:2" x14ac:dyDescent="0.25">
      <c r="A544" t="s">
        <v>3716</v>
      </c>
      <c r="B544" s="18" t="s">
        <v>2595</v>
      </c>
    </row>
    <row r="545" spans="1:2" x14ac:dyDescent="0.25">
      <c r="A545" t="s">
        <v>3994</v>
      </c>
      <c r="B545" s="18" t="s">
        <v>7569</v>
      </c>
    </row>
    <row r="546" spans="1:2" x14ac:dyDescent="0.25">
      <c r="A546" t="s">
        <v>3995</v>
      </c>
      <c r="B546" s="18" t="s">
        <v>7570</v>
      </c>
    </row>
    <row r="547" spans="1:2" x14ac:dyDescent="0.25">
      <c r="A547" t="s">
        <v>3996</v>
      </c>
      <c r="B547" s="18" t="s">
        <v>7571</v>
      </c>
    </row>
    <row r="548" spans="1:2" x14ac:dyDescent="0.25">
      <c r="A548" t="s">
        <v>3997</v>
      </c>
      <c r="B548" s="18" t="s">
        <v>7572</v>
      </c>
    </row>
    <row r="549" spans="1:2" x14ac:dyDescent="0.25">
      <c r="A549" t="s">
        <v>3998</v>
      </c>
      <c r="B549" s="18" t="s">
        <v>7573</v>
      </c>
    </row>
    <row r="550" spans="1:2" x14ac:dyDescent="0.25">
      <c r="A550" t="s">
        <v>3999</v>
      </c>
      <c r="B550" s="18" t="s">
        <v>7574</v>
      </c>
    </row>
    <row r="551" spans="1:2" x14ac:dyDescent="0.25">
      <c r="A551" t="s">
        <v>4000</v>
      </c>
      <c r="B551" s="18" t="s">
        <v>7575</v>
      </c>
    </row>
    <row r="552" spans="1:2" x14ac:dyDescent="0.25">
      <c r="A552" t="s">
        <v>4001</v>
      </c>
      <c r="B552" s="18" t="s">
        <v>7576</v>
      </c>
    </row>
    <row r="553" spans="1:2" x14ac:dyDescent="0.25">
      <c r="A553" t="s">
        <v>4002</v>
      </c>
      <c r="B553" s="18" t="s">
        <v>7577</v>
      </c>
    </row>
    <row r="554" spans="1:2" x14ac:dyDescent="0.25">
      <c r="A554" t="s">
        <v>4003</v>
      </c>
      <c r="B554" s="18" t="s">
        <v>7578</v>
      </c>
    </row>
    <row r="555" spans="1:2" x14ac:dyDescent="0.25">
      <c r="A555" t="s">
        <v>4004</v>
      </c>
      <c r="B555" s="18" t="s">
        <v>7579</v>
      </c>
    </row>
    <row r="556" spans="1:2" x14ac:dyDescent="0.25">
      <c r="A556" t="s">
        <v>4005</v>
      </c>
      <c r="B556" s="18" t="s">
        <v>7580</v>
      </c>
    </row>
    <row r="557" spans="1:2" x14ac:dyDescent="0.25">
      <c r="A557" t="s">
        <v>4006</v>
      </c>
      <c r="B557" s="18" t="s">
        <v>7581</v>
      </c>
    </row>
    <row r="558" spans="1:2" x14ac:dyDescent="0.25">
      <c r="A558" t="s">
        <v>4007</v>
      </c>
      <c r="B558" s="18" t="s">
        <v>7582</v>
      </c>
    </row>
    <row r="559" spans="1:2" x14ac:dyDescent="0.25">
      <c r="A559" t="s">
        <v>4008</v>
      </c>
      <c r="B559" s="18" t="s">
        <v>7583</v>
      </c>
    </row>
    <row r="560" spans="1:2" x14ac:dyDescent="0.25">
      <c r="A560" t="s">
        <v>4009</v>
      </c>
      <c r="B560" s="18" t="s">
        <v>7584</v>
      </c>
    </row>
    <row r="561" spans="1:2" x14ac:dyDescent="0.25">
      <c r="A561" t="s">
        <v>4010</v>
      </c>
      <c r="B561" s="18" t="s">
        <v>7585</v>
      </c>
    </row>
    <row r="562" spans="1:2" x14ac:dyDescent="0.25">
      <c r="A562" t="s">
        <v>4011</v>
      </c>
      <c r="B562" s="18" t="s">
        <v>7586</v>
      </c>
    </row>
    <row r="563" spans="1:2" x14ac:dyDescent="0.25">
      <c r="A563" t="s">
        <v>4012</v>
      </c>
      <c r="B563" s="18" t="s">
        <v>7587</v>
      </c>
    </row>
    <row r="564" spans="1:2" x14ac:dyDescent="0.25">
      <c r="A564" t="s">
        <v>4013</v>
      </c>
      <c r="B564" s="18" t="s">
        <v>7588</v>
      </c>
    </row>
    <row r="565" spans="1:2" x14ac:dyDescent="0.25">
      <c r="A565" t="s">
        <v>4014</v>
      </c>
      <c r="B565" s="18" t="s">
        <v>7589</v>
      </c>
    </row>
    <row r="566" spans="1:2" x14ac:dyDescent="0.25">
      <c r="A566" t="s">
        <v>4015</v>
      </c>
      <c r="B566" s="18" t="s">
        <v>7590</v>
      </c>
    </row>
    <row r="567" spans="1:2" x14ac:dyDescent="0.25">
      <c r="A567" t="s">
        <v>3867</v>
      </c>
      <c r="B567" s="18" t="s">
        <v>7591</v>
      </c>
    </row>
    <row r="568" spans="1:2" x14ac:dyDescent="0.25">
      <c r="A568" t="s">
        <v>4016</v>
      </c>
      <c r="B568" s="18" t="s">
        <v>7592</v>
      </c>
    </row>
    <row r="569" spans="1:2" x14ac:dyDescent="0.25">
      <c r="A569" t="s">
        <v>3866</v>
      </c>
      <c r="B569" s="18" t="s">
        <v>7593</v>
      </c>
    </row>
    <row r="570" spans="1:2" x14ac:dyDescent="0.25">
      <c r="A570" t="s">
        <v>4017</v>
      </c>
      <c r="B570" s="18" t="s">
        <v>7594</v>
      </c>
    </row>
    <row r="571" spans="1:2" x14ac:dyDescent="0.25">
      <c r="A571" t="s">
        <v>4018</v>
      </c>
      <c r="B571" s="18" t="s">
        <v>7595</v>
      </c>
    </row>
    <row r="572" spans="1:2" x14ac:dyDescent="0.25">
      <c r="A572" t="s">
        <v>4019</v>
      </c>
      <c r="B572" s="18" t="s">
        <v>7596</v>
      </c>
    </row>
    <row r="573" spans="1:2" x14ac:dyDescent="0.25">
      <c r="A573" t="s">
        <v>4020</v>
      </c>
      <c r="B573" s="18" t="s">
        <v>7597</v>
      </c>
    </row>
    <row r="574" spans="1:2" x14ac:dyDescent="0.25">
      <c r="A574" t="s">
        <v>4021</v>
      </c>
      <c r="B574" s="18" t="s">
        <v>7598</v>
      </c>
    </row>
    <row r="575" spans="1:2" x14ac:dyDescent="0.25">
      <c r="A575" t="s">
        <v>4022</v>
      </c>
      <c r="B575" s="18" t="s">
        <v>7599</v>
      </c>
    </row>
    <row r="576" spans="1:2" x14ac:dyDescent="0.25">
      <c r="A576" t="s">
        <v>4023</v>
      </c>
      <c r="B576" s="18" t="s">
        <v>7600</v>
      </c>
    </row>
    <row r="577" spans="1:2" x14ac:dyDescent="0.25">
      <c r="A577" t="s">
        <v>4024</v>
      </c>
      <c r="B577" s="18" t="s">
        <v>7601</v>
      </c>
    </row>
    <row r="578" spans="1:2" x14ac:dyDescent="0.25">
      <c r="A578" t="s">
        <v>4025</v>
      </c>
      <c r="B578" s="18" t="s">
        <v>7602</v>
      </c>
    </row>
    <row r="579" spans="1:2" x14ac:dyDescent="0.25">
      <c r="A579" t="s">
        <v>4026</v>
      </c>
      <c r="B579" s="18" t="s">
        <v>7603</v>
      </c>
    </row>
    <row r="580" spans="1:2" x14ac:dyDescent="0.25">
      <c r="A580" t="s">
        <v>4027</v>
      </c>
      <c r="B580" s="18" t="s">
        <v>7604</v>
      </c>
    </row>
    <row r="581" spans="1:2" x14ac:dyDescent="0.25">
      <c r="A581" t="s">
        <v>4028</v>
      </c>
      <c r="B581" s="18" t="s">
        <v>7605</v>
      </c>
    </row>
    <row r="582" spans="1:2" x14ac:dyDescent="0.25">
      <c r="A582" t="s">
        <v>4029</v>
      </c>
      <c r="B582" s="18" t="s">
        <v>7606</v>
      </c>
    </row>
    <row r="583" spans="1:2" x14ac:dyDescent="0.25">
      <c r="A583" t="s">
        <v>4030</v>
      </c>
      <c r="B583" s="18" t="s">
        <v>7607</v>
      </c>
    </row>
    <row r="584" spans="1:2" x14ac:dyDescent="0.25">
      <c r="A584" t="s">
        <v>4031</v>
      </c>
      <c r="B584" s="18" t="s">
        <v>7608</v>
      </c>
    </row>
    <row r="585" spans="1:2" x14ac:dyDescent="0.25">
      <c r="A585" t="s">
        <v>4032</v>
      </c>
      <c r="B585" s="18" t="s">
        <v>7609</v>
      </c>
    </row>
    <row r="586" spans="1:2" x14ac:dyDescent="0.25">
      <c r="A586" t="s">
        <v>4033</v>
      </c>
      <c r="B586" s="18" t="s">
        <v>7610</v>
      </c>
    </row>
    <row r="587" spans="1:2" x14ac:dyDescent="0.25">
      <c r="A587" t="s">
        <v>4034</v>
      </c>
      <c r="B587" s="18" t="s">
        <v>7611</v>
      </c>
    </row>
    <row r="588" spans="1:2" x14ac:dyDescent="0.25">
      <c r="A588" t="s">
        <v>4035</v>
      </c>
      <c r="B588" s="18" t="s">
        <v>7612</v>
      </c>
    </row>
    <row r="589" spans="1:2" x14ac:dyDescent="0.25">
      <c r="A589" t="s">
        <v>4036</v>
      </c>
      <c r="B589" s="18" t="s">
        <v>7613</v>
      </c>
    </row>
    <row r="590" spans="1:2" x14ac:dyDescent="0.25">
      <c r="A590" t="s">
        <v>4037</v>
      </c>
      <c r="B590" s="18" t="s">
        <v>7614</v>
      </c>
    </row>
    <row r="591" spans="1:2" x14ac:dyDescent="0.25">
      <c r="A591" t="s">
        <v>4038</v>
      </c>
      <c r="B591" s="18" t="s">
        <v>7615</v>
      </c>
    </row>
    <row r="592" spans="1:2" x14ac:dyDescent="0.25">
      <c r="A592" t="s">
        <v>4039</v>
      </c>
      <c r="B592" s="18" t="s">
        <v>7616</v>
      </c>
    </row>
    <row r="593" spans="1:2" x14ac:dyDescent="0.25">
      <c r="A593" t="s">
        <v>4040</v>
      </c>
      <c r="B593" s="18" t="s">
        <v>7617</v>
      </c>
    </row>
    <row r="594" spans="1:2" x14ac:dyDescent="0.25">
      <c r="A594" t="s">
        <v>4041</v>
      </c>
      <c r="B594" s="18" t="s">
        <v>7618</v>
      </c>
    </row>
    <row r="595" spans="1:2" x14ac:dyDescent="0.25">
      <c r="A595" t="s">
        <v>4042</v>
      </c>
      <c r="B595" s="18" t="s">
        <v>7619</v>
      </c>
    </row>
    <row r="596" spans="1:2" x14ac:dyDescent="0.25">
      <c r="A596" t="s">
        <v>4043</v>
      </c>
      <c r="B596" s="18" t="s">
        <v>7620</v>
      </c>
    </row>
    <row r="597" spans="1:2" x14ac:dyDescent="0.25">
      <c r="A597" t="s">
        <v>4044</v>
      </c>
      <c r="B597" s="18" t="s">
        <v>7621</v>
      </c>
    </row>
    <row r="598" spans="1:2" x14ac:dyDescent="0.25">
      <c r="A598" t="s">
        <v>4045</v>
      </c>
      <c r="B598" s="18" t="s">
        <v>7622</v>
      </c>
    </row>
    <row r="599" spans="1:2" x14ac:dyDescent="0.25">
      <c r="A599" t="s">
        <v>4046</v>
      </c>
      <c r="B599" s="18" t="s">
        <v>7623</v>
      </c>
    </row>
    <row r="600" spans="1:2" x14ac:dyDescent="0.25">
      <c r="A600" t="s">
        <v>4047</v>
      </c>
      <c r="B600" s="18" t="s">
        <v>7624</v>
      </c>
    </row>
    <row r="601" spans="1:2" x14ac:dyDescent="0.25">
      <c r="A601" t="s">
        <v>4048</v>
      </c>
      <c r="B601" s="18" t="s">
        <v>7625</v>
      </c>
    </row>
    <row r="602" spans="1:2" x14ac:dyDescent="0.25">
      <c r="A602" t="s">
        <v>4049</v>
      </c>
      <c r="B602" s="18" t="s">
        <v>7626</v>
      </c>
    </row>
    <row r="603" spans="1:2" x14ac:dyDescent="0.25">
      <c r="A603" t="s">
        <v>3766</v>
      </c>
      <c r="B603" s="18" t="s">
        <v>7627</v>
      </c>
    </row>
    <row r="604" spans="1:2" x14ac:dyDescent="0.25">
      <c r="A604" t="s">
        <v>4050</v>
      </c>
      <c r="B604" s="18" t="s">
        <v>7628</v>
      </c>
    </row>
    <row r="605" spans="1:2" x14ac:dyDescent="0.25">
      <c r="A605" t="s">
        <v>4051</v>
      </c>
      <c r="B605" s="18" t="s">
        <v>7629</v>
      </c>
    </row>
    <row r="606" spans="1:2" x14ac:dyDescent="0.25">
      <c r="A606" t="s">
        <v>4052</v>
      </c>
      <c r="B606" s="18" t="s">
        <v>7630</v>
      </c>
    </row>
    <row r="607" spans="1:2" x14ac:dyDescent="0.25">
      <c r="A607" t="s">
        <v>4053</v>
      </c>
      <c r="B607" s="18" t="s">
        <v>7631</v>
      </c>
    </row>
    <row r="608" spans="1:2" x14ac:dyDescent="0.25">
      <c r="A608" t="s">
        <v>4054</v>
      </c>
      <c r="B608" s="18" t="s">
        <v>7632</v>
      </c>
    </row>
    <row r="609" spans="1:2" x14ac:dyDescent="0.25">
      <c r="A609" t="s">
        <v>4055</v>
      </c>
      <c r="B609" s="18" t="s">
        <v>7633</v>
      </c>
    </row>
    <row r="610" spans="1:2" x14ac:dyDescent="0.25">
      <c r="A610" t="s">
        <v>4056</v>
      </c>
      <c r="B610" s="18" t="s">
        <v>7634</v>
      </c>
    </row>
    <row r="611" spans="1:2" x14ac:dyDescent="0.25">
      <c r="A611" t="s">
        <v>4057</v>
      </c>
      <c r="B611" s="18" t="s">
        <v>7635</v>
      </c>
    </row>
    <row r="612" spans="1:2" x14ac:dyDescent="0.25">
      <c r="A612" t="s">
        <v>4058</v>
      </c>
      <c r="B612" s="18" t="s">
        <v>7636</v>
      </c>
    </row>
    <row r="613" spans="1:2" x14ac:dyDescent="0.25">
      <c r="A613" t="s">
        <v>4059</v>
      </c>
      <c r="B613" s="18" t="s">
        <v>7637</v>
      </c>
    </row>
    <row r="614" spans="1:2" x14ac:dyDescent="0.25">
      <c r="A614" t="s">
        <v>4060</v>
      </c>
      <c r="B614" s="18" t="s">
        <v>7638</v>
      </c>
    </row>
    <row r="615" spans="1:2" x14ac:dyDescent="0.25">
      <c r="A615" t="s">
        <v>4061</v>
      </c>
      <c r="B615" s="18" t="s">
        <v>7639</v>
      </c>
    </row>
    <row r="616" spans="1:2" x14ac:dyDescent="0.25">
      <c r="A616" t="s">
        <v>4062</v>
      </c>
      <c r="B616" s="18" t="s">
        <v>7640</v>
      </c>
    </row>
    <row r="617" spans="1:2" x14ac:dyDescent="0.25">
      <c r="A617" t="s">
        <v>4063</v>
      </c>
      <c r="B617" s="18" t="s">
        <v>7641</v>
      </c>
    </row>
    <row r="618" spans="1:2" x14ac:dyDescent="0.25">
      <c r="A618" t="s">
        <v>4064</v>
      </c>
      <c r="B618" s="18" t="s">
        <v>7642</v>
      </c>
    </row>
    <row r="619" spans="1:2" x14ac:dyDescent="0.25">
      <c r="A619" t="s">
        <v>4065</v>
      </c>
      <c r="B619" s="18" t="s">
        <v>7643</v>
      </c>
    </row>
    <row r="620" spans="1:2" x14ac:dyDescent="0.25">
      <c r="A620" t="s">
        <v>4066</v>
      </c>
      <c r="B620" s="18" t="s">
        <v>7644</v>
      </c>
    </row>
    <row r="621" spans="1:2" x14ac:dyDescent="0.25">
      <c r="A621" t="s">
        <v>4067</v>
      </c>
      <c r="B621" s="18" t="s">
        <v>7645</v>
      </c>
    </row>
    <row r="622" spans="1:2" x14ac:dyDescent="0.25">
      <c r="A622" t="s">
        <v>4068</v>
      </c>
      <c r="B622" s="18" t="s">
        <v>7646</v>
      </c>
    </row>
    <row r="623" spans="1:2" x14ac:dyDescent="0.25">
      <c r="A623" t="s">
        <v>4069</v>
      </c>
      <c r="B623" s="18" t="s">
        <v>7647</v>
      </c>
    </row>
    <row r="624" spans="1:2" x14ac:dyDescent="0.25">
      <c r="A624" t="s">
        <v>4070</v>
      </c>
      <c r="B624" s="18" t="s">
        <v>7648</v>
      </c>
    </row>
    <row r="625" spans="1:2" x14ac:dyDescent="0.25">
      <c r="A625" t="s">
        <v>4071</v>
      </c>
      <c r="B625" s="18" t="s">
        <v>7649</v>
      </c>
    </row>
    <row r="626" spans="1:2" x14ac:dyDescent="0.25">
      <c r="A626" t="s">
        <v>4072</v>
      </c>
      <c r="B626" s="18" t="s">
        <v>7650</v>
      </c>
    </row>
    <row r="627" spans="1:2" x14ac:dyDescent="0.25">
      <c r="A627" t="s">
        <v>4073</v>
      </c>
      <c r="B627" s="18" t="s">
        <v>7651</v>
      </c>
    </row>
    <row r="628" spans="1:2" x14ac:dyDescent="0.25">
      <c r="A628" t="s">
        <v>4074</v>
      </c>
      <c r="B628" s="18" t="s">
        <v>7652</v>
      </c>
    </row>
    <row r="629" spans="1:2" x14ac:dyDescent="0.25">
      <c r="A629" t="s">
        <v>4075</v>
      </c>
      <c r="B629" s="18" t="s">
        <v>7653</v>
      </c>
    </row>
    <row r="630" spans="1:2" x14ac:dyDescent="0.25">
      <c r="A630" t="s">
        <v>4076</v>
      </c>
      <c r="B630" s="18" t="s">
        <v>7654</v>
      </c>
    </row>
    <row r="631" spans="1:2" x14ac:dyDescent="0.25">
      <c r="A631" t="s">
        <v>4077</v>
      </c>
      <c r="B631" s="18" t="s">
        <v>7655</v>
      </c>
    </row>
    <row r="632" spans="1:2" x14ac:dyDescent="0.25">
      <c r="A632" t="s">
        <v>4078</v>
      </c>
      <c r="B632" s="18" t="s">
        <v>7656</v>
      </c>
    </row>
    <row r="633" spans="1:2" x14ac:dyDescent="0.25">
      <c r="A633" t="s">
        <v>3742</v>
      </c>
      <c r="B633" s="18" t="s">
        <v>7657</v>
      </c>
    </row>
    <row r="634" spans="1:2" x14ac:dyDescent="0.25">
      <c r="A634" t="s">
        <v>4079</v>
      </c>
      <c r="B634" s="18" t="s">
        <v>7658</v>
      </c>
    </row>
    <row r="635" spans="1:2" x14ac:dyDescent="0.25">
      <c r="A635" t="s">
        <v>4080</v>
      </c>
      <c r="B635" s="18" t="s">
        <v>7659</v>
      </c>
    </row>
    <row r="636" spans="1:2" x14ac:dyDescent="0.25">
      <c r="A636" t="s">
        <v>4081</v>
      </c>
      <c r="B636" s="18" t="s">
        <v>7660</v>
      </c>
    </row>
    <row r="637" spans="1:2" x14ac:dyDescent="0.25">
      <c r="A637" t="s">
        <v>4082</v>
      </c>
      <c r="B637" s="18" t="s">
        <v>7661</v>
      </c>
    </row>
    <row r="638" spans="1:2" x14ac:dyDescent="0.25">
      <c r="A638" t="s">
        <v>4083</v>
      </c>
      <c r="B638" s="18" t="s">
        <v>7662</v>
      </c>
    </row>
    <row r="639" spans="1:2" x14ac:dyDescent="0.25">
      <c r="A639" t="s">
        <v>4084</v>
      </c>
      <c r="B639" s="18" t="s">
        <v>7663</v>
      </c>
    </row>
    <row r="640" spans="1:2" x14ac:dyDescent="0.25">
      <c r="A640" t="s">
        <v>4085</v>
      </c>
      <c r="B640" s="18" t="s">
        <v>7664</v>
      </c>
    </row>
    <row r="641" spans="1:2" x14ac:dyDescent="0.25">
      <c r="A641" t="s">
        <v>4086</v>
      </c>
      <c r="B641" s="18" t="s">
        <v>7665</v>
      </c>
    </row>
    <row r="642" spans="1:2" x14ac:dyDescent="0.25">
      <c r="A642" t="s">
        <v>4087</v>
      </c>
      <c r="B642" s="18" t="s">
        <v>7666</v>
      </c>
    </row>
    <row r="643" spans="1:2" x14ac:dyDescent="0.25">
      <c r="A643" t="s">
        <v>4088</v>
      </c>
      <c r="B643" s="18" t="s">
        <v>7667</v>
      </c>
    </row>
    <row r="644" spans="1:2" x14ac:dyDescent="0.25">
      <c r="A644" t="s">
        <v>4089</v>
      </c>
      <c r="B644" s="18" t="s">
        <v>7668</v>
      </c>
    </row>
    <row r="645" spans="1:2" x14ac:dyDescent="0.25">
      <c r="A645" t="s">
        <v>4090</v>
      </c>
      <c r="B645" s="18" t="s">
        <v>7669</v>
      </c>
    </row>
    <row r="646" spans="1:2" x14ac:dyDescent="0.25">
      <c r="A646" t="s">
        <v>4091</v>
      </c>
      <c r="B646" s="18" t="s">
        <v>7670</v>
      </c>
    </row>
    <row r="647" spans="1:2" x14ac:dyDescent="0.25">
      <c r="A647" t="s">
        <v>4092</v>
      </c>
      <c r="B647" s="18" t="s">
        <v>7671</v>
      </c>
    </row>
    <row r="648" spans="1:2" x14ac:dyDescent="0.25">
      <c r="A648" t="s">
        <v>4093</v>
      </c>
      <c r="B648" s="18" t="s">
        <v>7672</v>
      </c>
    </row>
    <row r="649" spans="1:2" x14ac:dyDescent="0.25">
      <c r="A649" t="s">
        <v>4094</v>
      </c>
      <c r="B649" s="18" t="s">
        <v>7673</v>
      </c>
    </row>
    <row r="650" spans="1:2" x14ac:dyDescent="0.25">
      <c r="A650" t="s">
        <v>4095</v>
      </c>
      <c r="B650" s="18" t="s">
        <v>7674</v>
      </c>
    </row>
    <row r="651" spans="1:2" x14ac:dyDescent="0.25">
      <c r="A651" t="s">
        <v>4096</v>
      </c>
      <c r="B651" s="18" t="s">
        <v>7675</v>
      </c>
    </row>
    <row r="652" spans="1:2" x14ac:dyDescent="0.25">
      <c r="A652" t="s">
        <v>4097</v>
      </c>
      <c r="B652" s="18" t="s">
        <v>7676</v>
      </c>
    </row>
    <row r="653" spans="1:2" x14ac:dyDescent="0.25">
      <c r="A653" t="s">
        <v>4098</v>
      </c>
      <c r="B653" s="18" t="s">
        <v>7677</v>
      </c>
    </row>
    <row r="654" spans="1:2" x14ac:dyDescent="0.25">
      <c r="A654" t="s">
        <v>4099</v>
      </c>
      <c r="B654" s="18" t="s">
        <v>7678</v>
      </c>
    </row>
    <row r="655" spans="1:2" x14ac:dyDescent="0.25">
      <c r="A655" t="s">
        <v>4100</v>
      </c>
      <c r="B655" s="18" t="s">
        <v>2599</v>
      </c>
    </row>
    <row r="656" spans="1:2" x14ac:dyDescent="0.25">
      <c r="A656" t="s">
        <v>4101</v>
      </c>
      <c r="B656" s="18" t="s">
        <v>7679</v>
      </c>
    </row>
    <row r="657" spans="1:2" x14ac:dyDescent="0.25">
      <c r="A657" t="s">
        <v>4102</v>
      </c>
      <c r="B657" s="18" t="s">
        <v>7680</v>
      </c>
    </row>
    <row r="658" spans="1:2" x14ac:dyDescent="0.25">
      <c r="A658" t="s">
        <v>4103</v>
      </c>
      <c r="B658" s="18" t="s">
        <v>7681</v>
      </c>
    </row>
    <row r="659" spans="1:2" x14ac:dyDescent="0.25">
      <c r="A659" t="s">
        <v>4104</v>
      </c>
      <c r="B659" s="18" t="s">
        <v>7682</v>
      </c>
    </row>
    <row r="660" spans="1:2" x14ac:dyDescent="0.25">
      <c r="A660" t="s">
        <v>4105</v>
      </c>
      <c r="B660" s="18" t="s">
        <v>7683</v>
      </c>
    </row>
    <row r="661" spans="1:2" x14ac:dyDescent="0.25">
      <c r="A661" t="s">
        <v>4106</v>
      </c>
      <c r="B661" s="18" t="s">
        <v>7684</v>
      </c>
    </row>
    <row r="662" spans="1:2" x14ac:dyDescent="0.25">
      <c r="A662" t="s">
        <v>4107</v>
      </c>
      <c r="B662" s="18" t="s">
        <v>7685</v>
      </c>
    </row>
    <row r="663" spans="1:2" x14ac:dyDescent="0.25">
      <c r="A663" t="s">
        <v>4108</v>
      </c>
      <c r="B663" s="18" t="s">
        <v>7686</v>
      </c>
    </row>
    <row r="664" spans="1:2" x14ac:dyDescent="0.25">
      <c r="A664" t="s">
        <v>4109</v>
      </c>
      <c r="B664" s="18" t="s">
        <v>7687</v>
      </c>
    </row>
    <row r="665" spans="1:2" x14ac:dyDescent="0.25">
      <c r="A665" t="s">
        <v>3890</v>
      </c>
      <c r="B665" s="18" t="s">
        <v>7688</v>
      </c>
    </row>
    <row r="666" spans="1:2" x14ac:dyDescent="0.25">
      <c r="A666" t="s">
        <v>3741</v>
      </c>
      <c r="B666" s="18" t="s">
        <v>7689</v>
      </c>
    </row>
    <row r="667" spans="1:2" x14ac:dyDescent="0.25">
      <c r="A667" t="s">
        <v>4110</v>
      </c>
      <c r="B667" s="18" t="s">
        <v>7690</v>
      </c>
    </row>
    <row r="668" spans="1:2" x14ac:dyDescent="0.25">
      <c r="A668" t="s">
        <v>4111</v>
      </c>
      <c r="B668" s="18" t="s">
        <v>7691</v>
      </c>
    </row>
    <row r="669" spans="1:2" x14ac:dyDescent="0.25">
      <c r="A669" t="s">
        <v>4112</v>
      </c>
      <c r="B669" s="18" t="s">
        <v>7692</v>
      </c>
    </row>
    <row r="670" spans="1:2" x14ac:dyDescent="0.25">
      <c r="A670" t="s">
        <v>4113</v>
      </c>
      <c r="B670" s="18" t="s">
        <v>7693</v>
      </c>
    </row>
    <row r="671" spans="1:2" x14ac:dyDescent="0.25">
      <c r="A671" t="s">
        <v>4114</v>
      </c>
      <c r="B671" s="18" t="s">
        <v>7694</v>
      </c>
    </row>
    <row r="672" spans="1:2" x14ac:dyDescent="0.25">
      <c r="A672" t="s">
        <v>4115</v>
      </c>
      <c r="B672" s="18" t="s">
        <v>7695</v>
      </c>
    </row>
    <row r="673" spans="1:2" x14ac:dyDescent="0.25">
      <c r="A673" t="s">
        <v>4116</v>
      </c>
      <c r="B673" s="18" t="s">
        <v>7696</v>
      </c>
    </row>
    <row r="674" spans="1:2" x14ac:dyDescent="0.25">
      <c r="A674" t="s">
        <v>4117</v>
      </c>
      <c r="B674" s="18" t="s">
        <v>7697</v>
      </c>
    </row>
    <row r="675" spans="1:2" x14ac:dyDescent="0.25">
      <c r="A675" t="s">
        <v>4118</v>
      </c>
      <c r="B675" s="18" t="s">
        <v>7698</v>
      </c>
    </row>
    <row r="676" spans="1:2" x14ac:dyDescent="0.25">
      <c r="A676" t="s">
        <v>4119</v>
      </c>
      <c r="B676" s="18" t="s">
        <v>7699</v>
      </c>
    </row>
    <row r="677" spans="1:2" x14ac:dyDescent="0.25">
      <c r="A677" t="s">
        <v>4120</v>
      </c>
      <c r="B677" s="18" t="s">
        <v>7700</v>
      </c>
    </row>
    <row r="678" spans="1:2" x14ac:dyDescent="0.25">
      <c r="A678" t="s">
        <v>4121</v>
      </c>
      <c r="B678" s="18" t="s">
        <v>7701</v>
      </c>
    </row>
    <row r="679" spans="1:2" x14ac:dyDescent="0.25">
      <c r="A679" t="s">
        <v>4122</v>
      </c>
      <c r="B679" s="18" t="s">
        <v>7702</v>
      </c>
    </row>
    <row r="680" spans="1:2" x14ac:dyDescent="0.25">
      <c r="A680" t="s">
        <v>4123</v>
      </c>
      <c r="B680" s="18" t="s">
        <v>7703</v>
      </c>
    </row>
    <row r="681" spans="1:2" x14ac:dyDescent="0.25">
      <c r="A681" t="s">
        <v>4124</v>
      </c>
      <c r="B681" s="18" t="s">
        <v>7704</v>
      </c>
    </row>
    <row r="682" spans="1:2" x14ac:dyDescent="0.25">
      <c r="A682" t="s">
        <v>4125</v>
      </c>
      <c r="B682" s="18" t="s">
        <v>7705</v>
      </c>
    </row>
    <row r="683" spans="1:2" x14ac:dyDescent="0.25">
      <c r="A683" t="s">
        <v>4126</v>
      </c>
      <c r="B683" s="18" t="s">
        <v>7706</v>
      </c>
    </row>
    <row r="684" spans="1:2" x14ac:dyDescent="0.25">
      <c r="A684" t="s">
        <v>4127</v>
      </c>
      <c r="B684" s="18" t="s">
        <v>7707</v>
      </c>
    </row>
    <row r="685" spans="1:2" x14ac:dyDescent="0.25">
      <c r="A685" t="s">
        <v>4128</v>
      </c>
      <c r="B685" s="18" t="s">
        <v>7708</v>
      </c>
    </row>
    <row r="686" spans="1:2" x14ac:dyDescent="0.25">
      <c r="A686" t="s">
        <v>4129</v>
      </c>
      <c r="B686" s="18" t="s">
        <v>7709</v>
      </c>
    </row>
    <row r="687" spans="1:2" x14ac:dyDescent="0.25">
      <c r="A687" t="s">
        <v>4130</v>
      </c>
      <c r="B687" s="18" t="s">
        <v>7710</v>
      </c>
    </row>
    <row r="688" spans="1:2" x14ac:dyDescent="0.25">
      <c r="A688" t="s">
        <v>4131</v>
      </c>
      <c r="B688" s="18" t="s">
        <v>7711</v>
      </c>
    </row>
    <row r="689" spans="1:2" x14ac:dyDescent="0.25">
      <c r="A689" t="s">
        <v>4132</v>
      </c>
      <c r="B689" s="18" t="s">
        <v>7712</v>
      </c>
    </row>
    <row r="690" spans="1:2" x14ac:dyDescent="0.25">
      <c r="A690" t="s">
        <v>4133</v>
      </c>
      <c r="B690" s="18" t="s">
        <v>7713</v>
      </c>
    </row>
    <row r="691" spans="1:2" x14ac:dyDescent="0.25">
      <c r="A691" t="s">
        <v>4134</v>
      </c>
      <c r="B691" s="18" t="s">
        <v>7714</v>
      </c>
    </row>
    <row r="692" spans="1:2" x14ac:dyDescent="0.25">
      <c r="A692" t="s">
        <v>3699</v>
      </c>
      <c r="B692" s="18" t="s">
        <v>7715</v>
      </c>
    </row>
    <row r="693" spans="1:2" x14ac:dyDescent="0.25">
      <c r="A693" t="s">
        <v>4135</v>
      </c>
      <c r="B693" s="18" t="s">
        <v>7716</v>
      </c>
    </row>
    <row r="694" spans="1:2" x14ac:dyDescent="0.25">
      <c r="A694" t="s">
        <v>4136</v>
      </c>
      <c r="B694" s="18" t="s">
        <v>7717</v>
      </c>
    </row>
    <row r="695" spans="1:2" x14ac:dyDescent="0.25">
      <c r="A695" t="s">
        <v>3751</v>
      </c>
      <c r="B695" s="18" t="s">
        <v>7718</v>
      </c>
    </row>
    <row r="696" spans="1:2" x14ac:dyDescent="0.25">
      <c r="A696" t="s">
        <v>4137</v>
      </c>
      <c r="B696" s="18" t="s">
        <v>7719</v>
      </c>
    </row>
    <row r="697" spans="1:2" x14ac:dyDescent="0.25">
      <c r="A697" t="s">
        <v>4138</v>
      </c>
      <c r="B697" s="18" t="s">
        <v>7720</v>
      </c>
    </row>
    <row r="698" spans="1:2" x14ac:dyDescent="0.25">
      <c r="A698" t="s">
        <v>4139</v>
      </c>
      <c r="B698" s="18" t="s">
        <v>7721</v>
      </c>
    </row>
    <row r="699" spans="1:2" x14ac:dyDescent="0.25">
      <c r="A699" t="s">
        <v>3574</v>
      </c>
      <c r="B699" s="18" t="s">
        <v>7722</v>
      </c>
    </row>
    <row r="700" spans="1:2" x14ac:dyDescent="0.25">
      <c r="A700" t="s">
        <v>4140</v>
      </c>
      <c r="B700" s="18" t="s">
        <v>7723</v>
      </c>
    </row>
    <row r="701" spans="1:2" x14ac:dyDescent="0.25">
      <c r="A701" t="s">
        <v>4141</v>
      </c>
      <c r="B701" s="18" t="s">
        <v>7724</v>
      </c>
    </row>
    <row r="702" spans="1:2" x14ac:dyDescent="0.25">
      <c r="A702" t="s">
        <v>4142</v>
      </c>
      <c r="B702" s="18" t="s">
        <v>7725</v>
      </c>
    </row>
    <row r="703" spans="1:2" x14ac:dyDescent="0.25">
      <c r="A703" t="s">
        <v>4143</v>
      </c>
      <c r="B703" s="18" t="s">
        <v>7726</v>
      </c>
    </row>
    <row r="704" spans="1:2" x14ac:dyDescent="0.25">
      <c r="A704" t="s">
        <v>4144</v>
      </c>
      <c r="B704" s="18" t="s">
        <v>7727</v>
      </c>
    </row>
    <row r="705" spans="1:2" x14ac:dyDescent="0.25">
      <c r="A705" t="s">
        <v>4145</v>
      </c>
      <c r="B705" s="18" t="s">
        <v>7728</v>
      </c>
    </row>
    <row r="706" spans="1:2" x14ac:dyDescent="0.25">
      <c r="A706" t="s">
        <v>4146</v>
      </c>
      <c r="B706" s="18" t="s">
        <v>7729</v>
      </c>
    </row>
    <row r="707" spans="1:2" x14ac:dyDescent="0.25">
      <c r="A707" t="s">
        <v>4147</v>
      </c>
      <c r="B707" s="18" t="s">
        <v>7730</v>
      </c>
    </row>
    <row r="708" spans="1:2" x14ac:dyDescent="0.25">
      <c r="A708" t="s">
        <v>4148</v>
      </c>
      <c r="B708" s="18" t="s">
        <v>7731</v>
      </c>
    </row>
    <row r="709" spans="1:2" x14ac:dyDescent="0.25">
      <c r="A709" t="s">
        <v>4149</v>
      </c>
      <c r="B709" s="18" t="s">
        <v>7732</v>
      </c>
    </row>
    <row r="710" spans="1:2" x14ac:dyDescent="0.25">
      <c r="A710" t="s">
        <v>4150</v>
      </c>
      <c r="B710" s="18" t="s">
        <v>7733</v>
      </c>
    </row>
    <row r="711" spans="1:2" x14ac:dyDescent="0.25">
      <c r="A711" t="s">
        <v>4151</v>
      </c>
      <c r="B711" s="18" t="s">
        <v>2598</v>
      </c>
    </row>
    <row r="712" spans="1:2" x14ac:dyDescent="0.25">
      <c r="A712" t="s">
        <v>4152</v>
      </c>
      <c r="B712" s="18" t="s">
        <v>7734</v>
      </c>
    </row>
    <row r="713" spans="1:2" x14ac:dyDescent="0.25">
      <c r="A713" t="s">
        <v>4153</v>
      </c>
      <c r="B713" s="18" t="s">
        <v>7735</v>
      </c>
    </row>
    <row r="714" spans="1:2" x14ac:dyDescent="0.25">
      <c r="A714" t="s">
        <v>4154</v>
      </c>
      <c r="B714" s="18" t="s">
        <v>7736</v>
      </c>
    </row>
    <row r="715" spans="1:2" x14ac:dyDescent="0.25">
      <c r="A715" t="s">
        <v>4155</v>
      </c>
      <c r="B715" s="18" t="s">
        <v>7737</v>
      </c>
    </row>
    <row r="716" spans="1:2" x14ac:dyDescent="0.25">
      <c r="A716" t="s">
        <v>4156</v>
      </c>
      <c r="B716" s="18" t="s">
        <v>7738</v>
      </c>
    </row>
    <row r="717" spans="1:2" x14ac:dyDescent="0.25">
      <c r="A717" t="s">
        <v>4157</v>
      </c>
      <c r="B717" s="18" t="s">
        <v>7739</v>
      </c>
    </row>
    <row r="718" spans="1:2" x14ac:dyDescent="0.25">
      <c r="A718" t="s">
        <v>3589</v>
      </c>
      <c r="B718" s="18" t="s">
        <v>7740</v>
      </c>
    </row>
    <row r="719" spans="1:2" x14ac:dyDescent="0.25">
      <c r="A719" t="s">
        <v>4158</v>
      </c>
      <c r="B719" s="18" t="s">
        <v>7741</v>
      </c>
    </row>
    <row r="720" spans="1:2" x14ac:dyDescent="0.25">
      <c r="A720" t="s">
        <v>4033</v>
      </c>
      <c r="B720" s="18" t="s">
        <v>7742</v>
      </c>
    </row>
    <row r="721" spans="1:2" x14ac:dyDescent="0.25">
      <c r="A721" t="s">
        <v>4159</v>
      </c>
      <c r="B721" s="18" t="s">
        <v>7743</v>
      </c>
    </row>
    <row r="722" spans="1:2" x14ac:dyDescent="0.25">
      <c r="A722" t="s">
        <v>4160</v>
      </c>
      <c r="B722" s="18" t="s">
        <v>7744</v>
      </c>
    </row>
    <row r="723" spans="1:2" x14ac:dyDescent="0.25">
      <c r="A723" t="s">
        <v>4161</v>
      </c>
      <c r="B723" s="18" t="s">
        <v>7745</v>
      </c>
    </row>
    <row r="724" spans="1:2" x14ac:dyDescent="0.25">
      <c r="A724" t="s">
        <v>3762</v>
      </c>
      <c r="B724" s="18" t="s">
        <v>7746</v>
      </c>
    </row>
    <row r="725" spans="1:2" x14ac:dyDescent="0.25">
      <c r="A725" t="s">
        <v>4162</v>
      </c>
      <c r="B725" s="18" t="s">
        <v>7747</v>
      </c>
    </row>
    <row r="726" spans="1:2" x14ac:dyDescent="0.25">
      <c r="A726" t="s">
        <v>4163</v>
      </c>
      <c r="B726" s="18" t="s">
        <v>7748</v>
      </c>
    </row>
    <row r="727" spans="1:2" x14ac:dyDescent="0.25">
      <c r="A727" t="s">
        <v>3865</v>
      </c>
      <c r="B727" s="18" t="s">
        <v>7749</v>
      </c>
    </row>
    <row r="728" spans="1:2" x14ac:dyDescent="0.25">
      <c r="A728" t="s">
        <v>4164</v>
      </c>
      <c r="B728" s="18" t="s">
        <v>7750</v>
      </c>
    </row>
    <row r="729" spans="1:2" x14ac:dyDescent="0.25">
      <c r="A729" t="s">
        <v>4165</v>
      </c>
      <c r="B729" s="18" t="s">
        <v>7751</v>
      </c>
    </row>
    <row r="730" spans="1:2" x14ac:dyDescent="0.25">
      <c r="A730" t="s">
        <v>4166</v>
      </c>
      <c r="B730" s="18" t="s">
        <v>7752</v>
      </c>
    </row>
    <row r="731" spans="1:2" x14ac:dyDescent="0.25">
      <c r="A731" t="s">
        <v>3907</v>
      </c>
      <c r="B731" s="18" t="s">
        <v>7753</v>
      </c>
    </row>
    <row r="732" spans="1:2" x14ac:dyDescent="0.25">
      <c r="A732" t="s">
        <v>4167</v>
      </c>
      <c r="B732" s="18" t="s">
        <v>7754</v>
      </c>
    </row>
    <row r="733" spans="1:2" x14ac:dyDescent="0.25">
      <c r="A733" t="s">
        <v>4168</v>
      </c>
      <c r="B733" s="18" t="s">
        <v>7755</v>
      </c>
    </row>
    <row r="734" spans="1:2" x14ac:dyDescent="0.25">
      <c r="A734" t="s">
        <v>4169</v>
      </c>
      <c r="B734" s="18" t="s">
        <v>7756</v>
      </c>
    </row>
    <row r="735" spans="1:2" x14ac:dyDescent="0.25">
      <c r="A735" t="s">
        <v>4170</v>
      </c>
      <c r="B735" s="18" t="s">
        <v>7757</v>
      </c>
    </row>
    <row r="736" spans="1:2" x14ac:dyDescent="0.25">
      <c r="A736" t="s">
        <v>4171</v>
      </c>
      <c r="B736" s="18" t="s">
        <v>7758</v>
      </c>
    </row>
    <row r="737" spans="1:2" x14ac:dyDescent="0.25">
      <c r="A737" t="s">
        <v>4172</v>
      </c>
      <c r="B737" s="18" t="s">
        <v>2585</v>
      </c>
    </row>
    <row r="738" spans="1:2" x14ac:dyDescent="0.25">
      <c r="A738" t="s">
        <v>4173</v>
      </c>
      <c r="B738" s="18" t="s">
        <v>7759</v>
      </c>
    </row>
    <row r="739" spans="1:2" x14ac:dyDescent="0.25">
      <c r="A739" t="s">
        <v>4174</v>
      </c>
      <c r="B739" s="18" t="s">
        <v>7760</v>
      </c>
    </row>
    <row r="740" spans="1:2" x14ac:dyDescent="0.25">
      <c r="A740" t="s">
        <v>4175</v>
      </c>
      <c r="B740" s="18" t="s">
        <v>7761</v>
      </c>
    </row>
    <row r="741" spans="1:2" x14ac:dyDescent="0.25">
      <c r="A741" t="s">
        <v>4176</v>
      </c>
      <c r="B741" s="18" t="s">
        <v>7762</v>
      </c>
    </row>
    <row r="742" spans="1:2" x14ac:dyDescent="0.25">
      <c r="A742" t="s">
        <v>4177</v>
      </c>
      <c r="B742" s="18" t="s">
        <v>7763</v>
      </c>
    </row>
    <row r="743" spans="1:2" x14ac:dyDescent="0.25">
      <c r="A743" t="s">
        <v>3629</v>
      </c>
      <c r="B743" s="18" t="s">
        <v>7764</v>
      </c>
    </row>
    <row r="744" spans="1:2" x14ac:dyDescent="0.25">
      <c r="A744" t="s">
        <v>4178</v>
      </c>
      <c r="B744" s="18" t="s">
        <v>7765</v>
      </c>
    </row>
    <row r="745" spans="1:2" x14ac:dyDescent="0.25">
      <c r="A745" t="s">
        <v>4179</v>
      </c>
      <c r="B745" s="18" t="s">
        <v>7766</v>
      </c>
    </row>
    <row r="746" spans="1:2" x14ac:dyDescent="0.25">
      <c r="A746" t="s">
        <v>4180</v>
      </c>
      <c r="B746" s="18" t="s">
        <v>7767</v>
      </c>
    </row>
    <row r="747" spans="1:2" x14ac:dyDescent="0.25">
      <c r="A747" t="s">
        <v>4181</v>
      </c>
      <c r="B747" s="18" t="s">
        <v>7768</v>
      </c>
    </row>
    <row r="748" spans="1:2" x14ac:dyDescent="0.25">
      <c r="A748" t="s">
        <v>4182</v>
      </c>
      <c r="B748" s="18" t="s">
        <v>7769</v>
      </c>
    </row>
    <row r="749" spans="1:2" x14ac:dyDescent="0.25">
      <c r="A749" t="s">
        <v>4183</v>
      </c>
      <c r="B749" s="18" t="s">
        <v>7770</v>
      </c>
    </row>
    <row r="750" spans="1:2" x14ac:dyDescent="0.25">
      <c r="A750" t="s">
        <v>3913</v>
      </c>
      <c r="B750" s="18" t="s">
        <v>7771</v>
      </c>
    </row>
    <row r="751" spans="1:2" x14ac:dyDescent="0.25">
      <c r="A751" t="s">
        <v>4184</v>
      </c>
      <c r="B751" s="18" t="s">
        <v>7772</v>
      </c>
    </row>
    <row r="752" spans="1:2" x14ac:dyDescent="0.25">
      <c r="A752" t="s">
        <v>4185</v>
      </c>
      <c r="B752" s="18" t="s">
        <v>7773</v>
      </c>
    </row>
    <row r="753" spans="1:2" x14ac:dyDescent="0.25">
      <c r="A753" t="s">
        <v>4186</v>
      </c>
      <c r="B753" s="18" t="s">
        <v>7774</v>
      </c>
    </row>
    <row r="754" spans="1:2" x14ac:dyDescent="0.25">
      <c r="A754" t="s">
        <v>4187</v>
      </c>
      <c r="B754" s="18" t="s">
        <v>7775</v>
      </c>
    </row>
    <row r="755" spans="1:2" x14ac:dyDescent="0.25">
      <c r="A755" t="s">
        <v>4188</v>
      </c>
      <c r="B755" s="18" t="s">
        <v>7776</v>
      </c>
    </row>
    <row r="756" spans="1:2" x14ac:dyDescent="0.25">
      <c r="A756" t="s">
        <v>4189</v>
      </c>
      <c r="B756" s="18" t="s">
        <v>7777</v>
      </c>
    </row>
    <row r="757" spans="1:2" x14ac:dyDescent="0.25">
      <c r="A757" t="s">
        <v>4190</v>
      </c>
      <c r="B757" s="18" t="s">
        <v>7778</v>
      </c>
    </row>
    <row r="758" spans="1:2" x14ac:dyDescent="0.25">
      <c r="A758" t="s">
        <v>4191</v>
      </c>
      <c r="B758" s="18" t="s">
        <v>7779</v>
      </c>
    </row>
    <row r="759" spans="1:2" x14ac:dyDescent="0.25">
      <c r="A759" t="s">
        <v>4192</v>
      </c>
      <c r="B759" s="18" t="s">
        <v>7780</v>
      </c>
    </row>
    <row r="760" spans="1:2" x14ac:dyDescent="0.25">
      <c r="A760" t="s">
        <v>4193</v>
      </c>
      <c r="B760" s="18" t="s">
        <v>7781</v>
      </c>
    </row>
    <row r="761" spans="1:2" x14ac:dyDescent="0.25">
      <c r="A761" t="s">
        <v>4194</v>
      </c>
      <c r="B761" s="18" t="s">
        <v>7782</v>
      </c>
    </row>
    <row r="762" spans="1:2" x14ac:dyDescent="0.25">
      <c r="A762" t="s">
        <v>4195</v>
      </c>
      <c r="B762" s="18" t="s">
        <v>7783</v>
      </c>
    </row>
    <row r="763" spans="1:2" x14ac:dyDescent="0.25">
      <c r="A763" t="s">
        <v>4196</v>
      </c>
      <c r="B763" s="18" t="s">
        <v>7784</v>
      </c>
    </row>
    <row r="764" spans="1:2" x14ac:dyDescent="0.25">
      <c r="A764" t="s">
        <v>4197</v>
      </c>
      <c r="B764" s="18" t="s">
        <v>7785</v>
      </c>
    </row>
    <row r="765" spans="1:2" x14ac:dyDescent="0.25">
      <c r="A765" t="s">
        <v>4198</v>
      </c>
      <c r="B765" s="18" t="s">
        <v>7786</v>
      </c>
    </row>
    <row r="766" spans="1:2" x14ac:dyDescent="0.25">
      <c r="A766" t="s">
        <v>4199</v>
      </c>
      <c r="B766" s="18" t="s">
        <v>7787</v>
      </c>
    </row>
    <row r="767" spans="1:2" x14ac:dyDescent="0.25">
      <c r="A767" t="s">
        <v>4200</v>
      </c>
      <c r="B767" s="18" t="s">
        <v>7788</v>
      </c>
    </row>
    <row r="768" spans="1:2" x14ac:dyDescent="0.25">
      <c r="A768" t="s">
        <v>4201</v>
      </c>
      <c r="B768" s="18" t="s">
        <v>7789</v>
      </c>
    </row>
    <row r="769" spans="1:2" x14ac:dyDescent="0.25">
      <c r="A769" t="s">
        <v>4202</v>
      </c>
      <c r="B769" s="18" t="s">
        <v>7790</v>
      </c>
    </row>
    <row r="770" spans="1:2" x14ac:dyDescent="0.25">
      <c r="A770" t="s">
        <v>4203</v>
      </c>
      <c r="B770" s="18" t="s">
        <v>7791</v>
      </c>
    </row>
    <row r="771" spans="1:2" x14ac:dyDescent="0.25">
      <c r="A771" t="s">
        <v>4204</v>
      </c>
      <c r="B771" s="18" t="s">
        <v>7792</v>
      </c>
    </row>
    <row r="772" spans="1:2" x14ac:dyDescent="0.25">
      <c r="A772" t="s">
        <v>4205</v>
      </c>
      <c r="B772" s="18" t="s">
        <v>7793</v>
      </c>
    </row>
    <row r="773" spans="1:2" x14ac:dyDescent="0.25">
      <c r="A773" t="s">
        <v>4206</v>
      </c>
      <c r="B773" s="18" t="s">
        <v>7794</v>
      </c>
    </row>
    <row r="774" spans="1:2" x14ac:dyDescent="0.25">
      <c r="A774" t="s">
        <v>3745</v>
      </c>
      <c r="B774" s="18" t="s">
        <v>7795</v>
      </c>
    </row>
    <row r="775" spans="1:2" x14ac:dyDescent="0.25">
      <c r="A775" t="s">
        <v>4207</v>
      </c>
      <c r="B775" s="18" t="s">
        <v>7796</v>
      </c>
    </row>
    <row r="776" spans="1:2" x14ac:dyDescent="0.25">
      <c r="A776" t="s">
        <v>4208</v>
      </c>
      <c r="B776" s="18" t="s">
        <v>7797</v>
      </c>
    </row>
    <row r="777" spans="1:2" x14ac:dyDescent="0.25">
      <c r="A777" t="s">
        <v>4209</v>
      </c>
      <c r="B777" s="18" t="s">
        <v>7798</v>
      </c>
    </row>
    <row r="778" spans="1:2" x14ac:dyDescent="0.25">
      <c r="A778" t="s">
        <v>4210</v>
      </c>
      <c r="B778" s="18" t="s">
        <v>7799</v>
      </c>
    </row>
    <row r="779" spans="1:2" x14ac:dyDescent="0.25">
      <c r="A779" t="s">
        <v>4211</v>
      </c>
      <c r="B779" s="18" t="s">
        <v>7800</v>
      </c>
    </row>
    <row r="780" spans="1:2" x14ac:dyDescent="0.25">
      <c r="A780" t="s">
        <v>4212</v>
      </c>
      <c r="B780" s="18" t="s">
        <v>7801</v>
      </c>
    </row>
    <row r="781" spans="1:2" x14ac:dyDescent="0.25">
      <c r="A781" t="s">
        <v>4213</v>
      </c>
      <c r="B781" s="18" t="s">
        <v>7802</v>
      </c>
    </row>
    <row r="782" spans="1:2" x14ac:dyDescent="0.25">
      <c r="A782" t="s">
        <v>3660</v>
      </c>
      <c r="B782" s="18" t="s">
        <v>7803</v>
      </c>
    </row>
    <row r="783" spans="1:2" x14ac:dyDescent="0.25">
      <c r="A783" t="s">
        <v>4214</v>
      </c>
      <c r="B783" s="18" t="s">
        <v>7804</v>
      </c>
    </row>
    <row r="784" spans="1:2" x14ac:dyDescent="0.25">
      <c r="A784" t="s">
        <v>4215</v>
      </c>
      <c r="B784" s="18" t="s">
        <v>7805</v>
      </c>
    </row>
    <row r="785" spans="1:2" x14ac:dyDescent="0.25">
      <c r="A785" t="s">
        <v>4216</v>
      </c>
      <c r="B785" s="18" t="s">
        <v>7806</v>
      </c>
    </row>
    <row r="786" spans="1:2" x14ac:dyDescent="0.25">
      <c r="A786" t="s">
        <v>4217</v>
      </c>
      <c r="B786" s="18" t="s">
        <v>7807</v>
      </c>
    </row>
    <row r="787" spans="1:2" x14ac:dyDescent="0.25">
      <c r="A787" t="s">
        <v>4218</v>
      </c>
      <c r="B787" s="18" t="s">
        <v>7808</v>
      </c>
    </row>
    <row r="788" spans="1:2" x14ac:dyDescent="0.25">
      <c r="A788" t="s">
        <v>4219</v>
      </c>
      <c r="B788" s="18" t="s">
        <v>7809</v>
      </c>
    </row>
    <row r="789" spans="1:2" x14ac:dyDescent="0.25">
      <c r="A789" t="s">
        <v>4220</v>
      </c>
      <c r="B789" s="18" t="s">
        <v>7810</v>
      </c>
    </row>
    <row r="790" spans="1:2" x14ac:dyDescent="0.25">
      <c r="A790" t="s">
        <v>4221</v>
      </c>
      <c r="B790" s="18" t="s">
        <v>7811</v>
      </c>
    </row>
    <row r="791" spans="1:2" x14ac:dyDescent="0.25">
      <c r="A791" t="s">
        <v>4222</v>
      </c>
      <c r="B791" s="18" t="s">
        <v>7812</v>
      </c>
    </row>
    <row r="792" spans="1:2" x14ac:dyDescent="0.25">
      <c r="A792" t="s">
        <v>3561</v>
      </c>
      <c r="B792" s="18" t="s">
        <v>7813</v>
      </c>
    </row>
    <row r="793" spans="1:2" x14ac:dyDescent="0.25">
      <c r="A793" t="s">
        <v>4223</v>
      </c>
      <c r="B793" s="18" t="s">
        <v>7814</v>
      </c>
    </row>
    <row r="794" spans="1:2" x14ac:dyDescent="0.25">
      <c r="A794" t="s">
        <v>4224</v>
      </c>
      <c r="B794" s="18" t="s">
        <v>3171</v>
      </c>
    </row>
    <row r="795" spans="1:2" x14ac:dyDescent="0.25">
      <c r="A795" t="s">
        <v>4225</v>
      </c>
      <c r="B795" s="18" t="s">
        <v>7815</v>
      </c>
    </row>
    <row r="796" spans="1:2" x14ac:dyDescent="0.25">
      <c r="A796" t="s">
        <v>4051</v>
      </c>
      <c r="B796" s="18" t="s">
        <v>7816</v>
      </c>
    </row>
    <row r="797" spans="1:2" x14ac:dyDescent="0.25">
      <c r="A797" t="s">
        <v>3530</v>
      </c>
      <c r="B797" s="18" t="s">
        <v>7817</v>
      </c>
    </row>
    <row r="798" spans="1:2" x14ac:dyDescent="0.25">
      <c r="A798" t="s">
        <v>4226</v>
      </c>
      <c r="B798" s="18" t="s">
        <v>7818</v>
      </c>
    </row>
    <row r="799" spans="1:2" x14ac:dyDescent="0.25">
      <c r="A799" t="s">
        <v>4227</v>
      </c>
      <c r="B799" s="18" t="s">
        <v>7819</v>
      </c>
    </row>
    <row r="800" spans="1:2" x14ac:dyDescent="0.25">
      <c r="A800" t="s">
        <v>3766</v>
      </c>
      <c r="B800" s="18" t="s">
        <v>7820</v>
      </c>
    </row>
    <row r="801" spans="1:2" x14ac:dyDescent="0.25">
      <c r="A801" t="s">
        <v>4228</v>
      </c>
      <c r="B801" s="18" t="s">
        <v>7821</v>
      </c>
    </row>
    <row r="802" spans="1:2" x14ac:dyDescent="0.25">
      <c r="A802" t="s">
        <v>4229</v>
      </c>
      <c r="B802" s="18" t="s">
        <v>7822</v>
      </c>
    </row>
    <row r="803" spans="1:2" x14ac:dyDescent="0.25">
      <c r="A803" t="s">
        <v>4230</v>
      </c>
      <c r="B803" s="18" t="s">
        <v>7823</v>
      </c>
    </row>
    <row r="804" spans="1:2" x14ac:dyDescent="0.25">
      <c r="A804" t="s">
        <v>4231</v>
      </c>
      <c r="B804" s="18" t="s">
        <v>7824</v>
      </c>
    </row>
    <row r="805" spans="1:2" x14ac:dyDescent="0.25">
      <c r="A805" t="s">
        <v>4232</v>
      </c>
      <c r="B805" s="18" t="s">
        <v>7825</v>
      </c>
    </row>
    <row r="806" spans="1:2" x14ac:dyDescent="0.25">
      <c r="A806" t="s">
        <v>4233</v>
      </c>
      <c r="B806" s="18" t="s">
        <v>7826</v>
      </c>
    </row>
    <row r="807" spans="1:2" x14ac:dyDescent="0.25">
      <c r="A807" t="s">
        <v>4234</v>
      </c>
      <c r="B807" s="18" t="s">
        <v>7827</v>
      </c>
    </row>
    <row r="808" spans="1:2" x14ac:dyDescent="0.25">
      <c r="A808" t="s">
        <v>4235</v>
      </c>
      <c r="B808" s="18" t="s">
        <v>7828</v>
      </c>
    </row>
    <row r="809" spans="1:2" x14ac:dyDescent="0.25">
      <c r="A809" t="s">
        <v>4236</v>
      </c>
      <c r="B809" s="18" t="s">
        <v>7829</v>
      </c>
    </row>
    <row r="810" spans="1:2" x14ac:dyDescent="0.25">
      <c r="A810" t="s">
        <v>4237</v>
      </c>
      <c r="B810" s="18" t="s">
        <v>7830</v>
      </c>
    </row>
    <row r="811" spans="1:2" x14ac:dyDescent="0.25">
      <c r="A811" t="s">
        <v>4238</v>
      </c>
      <c r="B811" s="18" t="s">
        <v>7831</v>
      </c>
    </row>
    <row r="812" spans="1:2" x14ac:dyDescent="0.25">
      <c r="A812" t="s">
        <v>4239</v>
      </c>
      <c r="B812" s="18" t="s">
        <v>7832</v>
      </c>
    </row>
    <row r="813" spans="1:2" x14ac:dyDescent="0.25">
      <c r="A813" t="s">
        <v>4240</v>
      </c>
      <c r="B813" s="18" t="s">
        <v>7833</v>
      </c>
    </row>
    <row r="814" spans="1:2" x14ac:dyDescent="0.25">
      <c r="A814" t="s">
        <v>4241</v>
      </c>
      <c r="B814" s="18" t="s">
        <v>7834</v>
      </c>
    </row>
    <row r="815" spans="1:2" x14ac:dyDescent="0.25">
      <c r="A815" t="s">
        <v>4242</v>
      </c>
      <c r="B815" s="18" t="s">
        <v>7835</v>
      </c>
    </row>
    <row r="816" spans="1:2" x14ac:dyDescent="0.25">
      <c r="A816" t="s">
        <v>4243</v>
      </c>
      <c r="B816" s="18" t="s">
        <v>7836</v>
      </c>
    </row>
    <row r="817" spans="1:2" x14ac:dyDescent="0.25">
      <c r="A817" t="s">
        <v>4244</v>
      </c>
      <c r="B817" s="18" t="s">
        <v>7837</v>
      </c>
    </row>
    <row r="818" spans="1:2" x14ac:dyDescent="0.25">
      <c r="A818" t="s">
        <v>4245</v>
      </c>
      <c r="B818" s="18" t="s">
        <v>7838</v>
      </c>
    </row>
    <row r="819" spans="1:2" x14ac:dyDescent="0.25">
      <c r="A819" t="s">
        <v>4246</v>
      </c>
      <c r="B819" s="18" t="s">
        <v>7839</v>
      </c>
    </row>
    <row r="820" spans="1:2" x14ac:dyDescent="0.25">
      <c r="A820" t="s">
        <v>4247</v>
      </c>
      <c r="B820" s="18" t="s">
        <v>7840</v>
      </c>
    </row>
    <row r="821" spans="1:2" x14ac:dyDescent="0.25">
      <c r="A821" t="s">
        <v>4248</v>
      </c>
      <c r="B821" s="18" t="s">
        <v>7841</v>
      </c>
    </row>
    <row r="822" spans="1:2" x14ac:dyDescent="0.25">
      <c r="A822" t="s">
        <v>4249</v>
      </c>
      <c r="B822" s="18" t="s">
        <v>7842</v>
      </c>
    </row>
    <row r="823" spans="1:2" x14ac:dyDescent="0.25">
      <c r="A823" t="s">
        <v>4250</v>
      </c>
      <c r="B823" s="18" t="s">
        <v>7843</v>
      </c>
    </row>
    <row r="824" spans="1:2" x14ac:dyDescent="0.25">
      <c r="A824" t="s">
        <v>4251</v>
      </c>
      <c r="B824" s="18" t="s">
        <v>7844</v>
      </c>
    </row>
    <row r="825" spans="1:2" x14ac:dyDescent="0.25">
      <c r="A825" t="s">
        <v>4252</v>
      </c>
      <c r="B825" s="18" t="s">
        <v>7845</v>
      </c>
    </row>
    <row r="826" spans="1:2" x14ac:dyDescent="0.25">
      <c r="A826" t="s">
        <v>4253</v>
      </c>
      <c r="B826" s="18" t="s">
        <v>7846</v>
      </c>
    </row>
    <row r="827" spans="1:2" x14ac:dyDescent="0.25">
      <c r="A827" t="s">
        <v>4254</v>
      </c>
      <c r="B827" s="18" t="s">
        <v>7847</v>
      </c>
    </row>
    <row r="828" spans="1:2" x14ac:dyDescent="0.25">
      <c r="A828" t="s">
        <v>4255</v>
      </c>
      <c r="B828" s="18" t="s">
        <v>7848</v>
      </c>
    </row>
    <row r="829" spans="1:2" x14ac:dyDescent="0.25">
      <c r="A829" t="s">
        <v>4256</v>
      </c>
      <c r="B829" s="18" t="s">
        <v>7849</v>
      </c>
    </row>
    <row r="830" spans="1:2" x14ac:dyDescent="0.25">
      <c r="A830" t="s">
        <v>4257</v>
      </c>
      <c r="B830" s="18" t="s">
        <v>7850</v>
      </c>
    </row>
    <row r="831" spans="1:2" x14ac:dyDescent="0.25">
      <c r="A831" t="s">
        <v>4258</v>
      </c>
      <c r="B831" s="18" t="s">
        <v>7851</v>
      </c>
    </row>
    <row r="832" spans="1:2" x14ac:dyDescent="0.25">
      <c r="A832" t="s">
        <v>4259</v>
      </c>
      <c r="B832" s="18" t="s">
        <v>7852</v>
      </c>
    </row>
    <row r="833" spans="1:2" x14ac:dyDescent="0.25">
      <c r="A833" t="s">
        <v>4096</v>
      </c>
      <c r="B833" s="18" t="s">
        <v>7853</v>
      </c>
    </row>
    <row r="834" spans="1:2" x14ac:dyDescent="0.25">
      <c r="A834" t="s">
        <v>4260</v>
      </c>
      <c r="B834" s="18" t="s">
        <v>7854</v>
      </c>
    </row>
    <row r="835" spans="1:2" x14ac:dyDescent="0.25">
      <c r="A835" t="s">
        <v>4261</v>
      </c>
      <c r="B835" s="18" t="s">
        <v>7855</v>
      </c>
    </row>
    <row r="836" spans="1:2" x14ac:dyDescent="0.25">
      <c r="A836" t="s">
        <v>4262</v>
      </c>
      <c r="B836" s="18" t="s">
        <v>7856</v>
      </c>
    </row>
    <row r="837" spans="1:2" x14ac:dyDescent="0.25">
      <c r="A837" t="s">
        <v>4263</v>
      </c>
      <c r="B837" s="18" t="s">
        <v>7857</v>
      </c>
    </row>
    <row r="838" spans="1:2" x14ac:dyDescent="0.25">
      <c r="A838" t="s">
        <v>4264</v>
      </c>
      <c r="B838" s="18" t="s">
        <v>7858</v>
      </c>
    </row>
    <row r="839" spans="1:2" x14ac:dyDescent="0.25">
      <c r="A839" t="s">
        <v>4265</v>
      </c>
      <c r="B839" s="18" t="s">
        <v>7859</v>
      </c>
    </row>
    <row r="840" spans="1:2" x14ac:dyDescent="0.25">
      <c r="A840" t="s">
        <v>4266</v>
      </c>
      <c r="B840" s="18" t="s">
        <v>7860</v>
      </c>
    </row>
    <row r="841" spans="1:2" x14ac:dyDescent="0.25">
      <c r="A841" t="s">
        <v>3928</v>
      </c>
      <c r="B841" s="18" t="s">
        <v>7861</v>
      </c>
    </row>
    <row r="842" spans="1:2" x14ac:dyDescent="0.25">
      <c r="A842" t="s">
        <v>4267</v>
      </c>
      <c r="B842" s="18" t="s">
        <v>7862</v>
      </c>
    </row>
    <row r="843" spans="1:2" x14ac:dyDescent="0.25">
      <c r="A843" t="s">
        <v>4268</v>
      </c>
      <c r="B843" s="18" t="s">
        <v>7863</v>
      </c>
    </row>
    <row r="844" spans="1:2" x14ac:dyDescent="0.25">
      <c r="A844" t="s">
        <v>4269</v>
      </c>
      <c r="B844" s="18" t="s">
        <v>7864</v>
      </c>
    </row>
    <row r="845" spans="1:2" x14ac:dyDescent="0.25">
      <c r="A845" t="s">
        <v>4270</v>
      </c>
      <c r="B845" s="18" t="s">
        <v>7865</v>
      </c>
    </row>
    <row r="846" spans="1:2" x14ac:dyDescent="0.25">
      <c r="A846" t="s">
        <v>4271</v>
      </c>
      <c r="B846" s="18" t="s">
        <v>7866</v>
      </c>
    </row>
    <row r="847" spans="1:2" x14ac:dyDescent="0.25">
      <c r="A847" t="s">
        <v>4272</v>
      </c>
      <c r="B847" s="18" t="s">
        <v>7867</v>
      </c>
    </row>
    <row r="848" spans="1:2" x14ac:dyDescent="0.25">
      <c r="A848" t="s">
        <v>4273</v>
      </c>
      <c r="B848" s="18" t="s">
        <v>7868</v>
      </c>
    </row>
    <row r="849" spans="1:2" x14ac:dyDescent="0.25">
      <c r="A849" t="s">
        <v>4274</v>
      </c>
      <c r="B849" s="18" t="s">
        <v>7869</v>
      </c>
    </row>
    <row r="850" spans="1:2" x14ac:dyDescent="0.25">
      <c r="A850" t="s">
        <v>4275</v>
      </c>
      <c r="B850" s="18" t="s">
        <v>7870</v>
      </c>
    </row>
    <row r="851" spans="1:2" x14ac:dyDescent="0.25">
      <c r="A851" t="s">
        <v>4276</v>
      </c>
      <c r="B851" s="18" t="s">
        <v>7871</v>
      </c>
    </row>
    <row r="852" spans="1:2" x14ac:dyDescent="0.25">
      <c r="A852" t="s">
        <v>4277</v>
      </c>
      <c r="B852" s="18" t="s">
        <v>7872</v>
      </c>
    </row>
    <row r="853" spans="1:2" x14ac:dyDescent="0.25">
      <c r="A853" t="s">
        <v>3573</v>
      </c>
      <c r="B853" s="18" t="s">
        <v>7873</v>
      </c>
    </row>
    <row r="854" spans="1:2" x14ac:dyDescent="0.25">
      <c r="A854" t="s">
        <v>4278</v>
      </c>
      <c r="B854" s="18" t="s">
        <v>7874</v>
      </c>
    </row>
    <row r="855" spans="1:2" x14ac:dyDescent="0.25">
      <c r="A855" t="s">
        <v>4279</v>
      </c>
      <c r="B855" s="18" t="s">
        <v>7875</v>
      </c>
    </row>
    <row r="856" spans="1:2" x14ac:dyDescent="0.25">
      <c r="A856" t="s">
        <v>4280</v>
      </c>
      <c r="B856" s="18" t="s">
        <v>7876</v>
      </c>
    </row>
    <row r="857" spans="1:2" x14ac:dyDescent="0.25">
      <c r="A857" t="s">
        <v>4281</v>
      </c>
      <c r="B857" s="18" t="s">
        <v>7877</v>
      </c>
    </row>
    <row r="858" spans="1:2" x14ac:dyDescent="0.25">
      <c r="A858" t="s">
        <v>4282</v>
      </c>
      <c r="B858" s="18" t="s">
        <v>7878</v>
      </c>
    </row>
    <row r="859" spans="1:2" x14ac:dyDescent="0.25">
      <c r="A859" t="s">
        <v>4283</v>
      </c>
      <c r="B859" s="18" t="s">
        <v>7879</v>
      </c>
    </row>
    <row r="860" spans="1:2" x14ac:dyDescent="0.25">
      <c r="A860" t="s">
        <v>4284</v>
      </c>
      <c r="B860" s="18" t="s">
        <v>7880</v>
      </c>
    </row>
    <row r="861" spans="1:2" x14ac:dyDescent="0.25">
      <c r="A861" t="s">
        <v>4285</v>
      </c>
      <c r="B861" s="18" t="s">
        <v>7881</v>
      </c>
    </row>
    <row r="862" spans="1:2" x14ac:dyDescent="0.25">
      <c r="A862" t="s">
        <v>4286</v>
      </c>
      <c r="B862" s="18" t="s">
        <v>7882</v>
      </c>
    </row>
    <row r="863" spans="1:2" x14ac:dyDescent="0.25">
      <c r="A863" t="s">
        <v>4287</v>
      </c>
      <c r="B863" s="18" t="s">
        <v>7883</v>
      </c>
    </row>
    <row r="864" spans="1:2" x14ac:dyDescent="0.25">
      <c r="A864" t="s">
        <v>4288</v>
      </c>
      <c r="B864" s="18" t="s">
        <v>7884</v>
      </c>
    </row>
    <row r="865" spans="1:2" x14ac:dyDescent="0.25">
      <c r="A865" t="s">
        <v>4289</v>
      </c>
      <c r="B865" s="18" t="s">
        <v>7885</v>
      </c>
    </row>
    <row r="866" spans="1:2" x14ac:dyDescent="0.25">
      <c r="A866" t="s">
        <v>4290</v>
      </c>
      <c r="B866" s="18" t="s">
        <v>3272</v>
      </c>
    </row>
    <row r="867" spans="1:2" x14ac:dyDescent="0.25">
      <c r="A867" t="s">
        <v>4291</v>
      </c>
      <c r="B867" s="18" t="s">
        <v>7886</v>
      </c>
    </row>
    <row r="868" spans="1:2" x14ac:dyDescent="0.25">
      <c r="A868" t="s">
        <v>4292</v>
      </c>
      <c r="B868" s="18" t="s">
        <v>7887</v>
      </c>
    </row>
    <row r="869" spans="1:2" x14ac:dyDescent="0.25">
      <c r="A869" t="s">
        <v>4293</v>
      </c>
      <c r="B869" s="18" t="s">
        <v>7888</v>
      </c>
    </row>
    <row r="870" spans="1:2" x14ac:dyDescent="0.25">
      <c r="A870" t="s">
        <v>4294</v>
      </c>
      <c r="B870" s="18" t="s">
        <v>7889</v>
      </c>
    </row>
    <row r="871" spans="1:2" x14ac:dyDescent="0.25">
      <c r="A871" t="s">
        <v>4295</v>
      </c>
      <c r="B871" s="18" t="s">
        <v>7890</v>
      </c>
    </row>
    <row r="872" spans="1:2" x14ac:dyDescent="0.25">
      <c r="A872" t="s">
        <v>4296</v>
      </c>
      <c r="B872" s="18" t="s">
        <v>7891</v>
      </c>
    </row>
    <row r="873" spans="1:2" x14ac:dyDescent="0.25">
      <c r="A873" t="s">
        <v>4297</v>
      </c>
      <c r="B873" s="18" t="s">
        <v>7892</v>
      </c>
    </row>
    <row r="874" spans="1:2" x14ac:dyDescent="0.25">
      <c r="A874" t="s">
        <v>4298</v>
      </c>
      <c r="B874" s="18" t="s">
        <v>7893</v>
      </c>
    </row>
    <row r="875" spans="1:2" x14ac:dyDescent="0.25">
      <c r="A875" t="s">
        <v>4299</v>
      </c>
      <c r="B875" s="18" t="s">
        <v>7894</v>
      </c>
    </row>
    <row r="876" spans="1:2" x14ac:dyDescent="0.25">
      <c r="A876" t="s">
        <v>4300</v>
      </c>
      <c r="B876" s="18" t="s">
        <v>7895</v>
      </c>
    </row>
    <row r="877" spans="1:2" x14ac:dyDescent="0.25">
      <c r="A877" t="s">
        <v>4301</v>
      </c>
      <c r="B877" s="18" t="s">
        <v>7896</v>
      </c>
    </row>
    <row r="878" spans="1:2" x14ac:dyDescent="0.25">
      <c r="A878" t="s">
        <v>4302</v>
      </c>
      <c r="B878" s="18" t="s">
        <v>3169</v>
      </c>
    </row>
    <row r="879" spans="1:2" x14ac:dyDescent="0.25">
      <c r="A879" t="s">
        <v>4303</v>
      </c>
      <c r="B879" s="18" t="s">
        <v>7897</v>
      </c>
    </row>
    <row r="880" spans="1:2" x14ac:dyDescent="0.25">
      <c r="A880" t="s">
        <v>4304</v>
      </c>
      <c r="B880" s="18" t="s">
        <v>7898</v>
      </c>
    </row>
    <row r="881" spans="1:2" x14ac:dyDescent="0.25">
      <c r="A881" t="s">
        <v>4305</v>
      </c>
      <c r="B881" s="18" t="s">
        <v>7899</v>
      </c>
    </row>
    <row r="882" spans="1:2" x14ac:dyDescent="0.25">
      <c r="A882" t="s">
        <v>4306</v>
      </c>
      <c r="B882" s="18" t="s">
        <v>7900</v>
      </c>
    </row>
    <row r="883" spans="1:2" x14ac:dyDescent="0.25">
      <c r="A883" t="s">
        <v>4002</v>
      </c>
      <c r="B883" s="18" t="s">
        <v>7901</v>
      </c>
    </row>
    <row r="884" spans="1:2" x14ac:dyDescent="0.25">
      <c r="A884" t="s">
        <v>4307</v>
      </c>
      <c r="B884" s="18" t="s">
        <v>7902</v>
      </c>
    </row>
    <row r="885" spans="1:2" x14ac:dyDescent="0.25">
      <c r="A885" t="s">
        <v>4308</v>
      </c>
      <c r="B885" s="18" t="s">
        <v>2979</v>
      </c>
    </row>
    <row r="886" spans="1:2" x14ac:dyDescent="0.25">
      <c r="A886" t="s">
        <v>4309</v>
      </c>
      <c r="B886" s="18" t="s">
        <v>7903</v>
      </c>
    </row>
    <row r="887" spans="1:2" x14ac:dyDescent="0.25">
      <c r="A887" t="s">
        <v>4310</v>
      </c>
      <c r="B887" s="18" t="s">
        <v>7904</v>
      </c>
    </row>
    <row r="888" spans="1:2" x14ac:dyDescent="0.25">
      <c r="A888" t="s">
        <v>4311</v>
      </c>
      <c r="B888" s="18" t="s">
        <v>7905</v>
      </c>
    </row>
    <row r="889" spans="1:2" x14ac:dyDescent="0.25">
      <c r="A889" t="s">
        <v>4312</v>
      </c>
      <c r="B889" s="18" t="s">
        <v>7906</v>
      </c>
    </row>
    <row r="890" spans="1:2" x14ac:dyDescent="0.25">
      <c r="A890" t="s">
        <v>4313</v>
      </c>
      <c r="B890" s="18" t="s">
        <v>7907</v>
      </c>
    </row>
    <row r="891" spans="1:2" x14ac:dyDescent="0.25">
      <c r="A891" t="s">
        <v>4314</v>
      </c>
      <c r="B891" s="18" t="s">
        <v>7908</v>
      </c>
    </row>
    <row r="892" spans="1:2" x14ac:dyDescent="0.25">
      <c r="A892" t="s">
        <v>4315</v>
      </c>
      <c r="B892" s="18" t="s">
        <v>7909</v>
      </c>
    </row>
    <row r="893" spans="1:2" x14ac:dyDescent="0.25">
      <c r="A893" t="s">
        <v>4316</v>
      </c>
      <c r="B893" s="18" t="s">
        <v>7910</v>
      </c>
    </row>
    <row r="894" spans="1:2" x14ac:dyDescent="0.25">
      <c r="A894" t="s">
        <v>4317</v>
      </c>
      <c r="B894" s="18" t="s">
        <v>7911</v>
      </c>
    </row>
    <row r="895" spans="1:2" x14ac:dyDescent="0.25">
      <c r="A895" t="s">
        <v>4318</v>
      </c>
      <c r="B895" s="18" t="s">
        <v>7912</v>
      </c>
    </row>
    <row r="896" spans="1:2" x14ac:dyDescent="0.25">
      <c r="A896" t="s">
        <v>4319</v>
      </c>
      <c r="B896" s="18" t="s">
        <v>7913</v>
      </c>
    </row>
    <row r="897" spans="1:2" x14ac:dyDescent="0.25">
      <c r="A897" t="s">
        <v>4320</v>
      </c>
      <c r="B897" s="18" t="s">
        <v>3145</v>
      </c>
    </row>
    <row r="898" spans="1:2" x14ac:dyDescent="0.25">
      <c r="A898" t="s">
        <v>4321</v>
      </c>
      <c r="B898" s="18" t="s">
        <v>7914</v>
      </c>
    </row>
    <row r="899" spans="1:2" x14ac:dyDescent="0.25">
      <c r="A899" t="s">
        <v>4322</v>
      </c>
      <c r="B899" s="18" t="s">
        <v>7915</v>
      </c>
    </row>
    <row r="900" spans="1:2" x14ac:dyDescent="0.25">
      <c r="A900" t="s">
        <v>4323</v>
      </c>
      <c r="B900" s="18" t="s">
        <v>7916</v>
      </c>
    </row>
    <row r="901" spans="1:2" x14ac:dyDescent="0.25">
      <c r="A901" t="s">
        <v>4324</v>
      </c>
      <c r="B901" s="18" t="s">
        <v>3253</v>
      </c>
    </row>
    <row r="902" spans="1:2" x14ac:dyDescent="0.25">
      <c r="A902" t="s">
        <v>4325</v>
      </c>
      <c r="B902" s="18" t="s">
        <v>7917</v>
      </c>
    </row>
    <row r="903" spans="1:2" x14ac:dyDescent="0.25">
      <c r="A903" t="s">
        <v>4326</v>
      </c>
      <c r="B903" s="18" t="s">
        <v>7918</v>
      </c>
    </row>
    <row r="904" spans="1:2" x14ac:dyDescent="0.25">
      <c r="A904" t="s">
        <v>4327</v>
      </c>
      <c r="B904" s="18" t="s">
        <v>7919</v>
      </c>
    </row>
    <row r="905" spans="1:2" x14ac:dyDescent="0.25">
      <c r="A905" t="s">
        <v>4328</v>
      </c>
      <c r="B905" s="18" t="s">
        <v>7920</v>
      </c>
    </row>
    <row r="906" spans="1:2" x14ac:dyDescent="0.25">
      <c r="A906" t="s">
        <v>4329</v>
      </c>
      <c r="B906" s="18" t="s">
        <v>7921</v>
      </c>
    </row>
    <row r="907" spans="1:2" x14ac:dyDescent="0.25">
      <c r="A907" t="s">
        <v>3681</v>
      </c>
      <c r="B907" s="18" t="s">
        <v>7922</v>
      </c>
    </row>
    <row r="908" spans="1:2" x14ac:dyDescent="0.25">
      <c r="A908" t="s">
        <v>3701</v>
      </c>
      <c r="B908" s="18" t="s">
        <v>7923</v>
      </c>
    </row>
    <row r="909" spans="1:2" x14ac:dyDescent="0.25">
      <c r="A909" t="s">
        <v>4330</v>
      </c>
      <c r="B909" s="18" t="s">
        <v>7924</v>
      </c>
    </row>
    <row r="910" spans="1:2" x14ac:dyDescent="0.25">
      <c r="A910" t="s">
        <v>4331</v>
      </c>
      <c r="B910" s="18" t="s">
        <v>7925</v>
      </c>
    </row>
    <row r="911" spans="1:2" x14ac:dyDescent="0.25">
      <c r="A911" t="s">
        <v>4332</v>
      </c>
      <c r="B911" s="18" t="s">
        <v>2619</v>
      </c>
    </row>
    <row r="912" spans="1:2" x14ac:dyDescent="0.25">
      <c r="A912" t="s">
        <v>3742</v>
      </c>
      <c r="B912" s="18" t="s">
        <v>3236</v>
      </c>
    </row>
    <row r="913" spans="1:2" x14ac:dyDescent="0.25">
      <c r="A913" t="s">
        <v>4333</v>
      </c>
      <c r="B913" s="18" t="s">
        <v>3266</v>
      </c>
    </row>
    <row r="914" spans="1:2" x14ac:dyDescent="0.25">
      <c r="A914" t="s">
        <v>4334</v>
      </c>
      <c r="B914" s="18" t="s">
        <v>7926</v>
      </c>
    </row>
    <row r="915" spans="1:2" x14ac:dyDescent="0.25">
      <c r="A915" t="s">
        <v>4335</v>
      </c>
      <c r="B915" s="18" t="s">
        <v>7927</v>
      </c>
    </row>
    <row r="916" spans="1:2" x14ac:dyDescent="0.25">
      <c r="A916" t="s">
        <v>4336</v>
      </c>
      <c r="B916" s="18" t="s">
        <v>7928</v>
      </c>
    </row>
    <row r="917" spans="1:2" x14ac:dyDescent="0.25">
      <c r="A917" t="s">
        <v>4337</v>
      </c>
      <c r="B917" s="18" t="s">
        <v>3140</v>
      </c>
    </row>
    <row r="918" spans="1:2" x14ac:dyDescent="0.25">
      <c r="A918" t="s">
        <v>4338</v>
      </c>
      <c r="B918" s="18" t="s">
        <v>7929</v>
      </c>
    </row>
    <row r="919" spans="1:2" x14ac:dyDescent="0.25">
      <c r="A919" t="s">
        <v>4217</v>
      </c>
      <c r="B919" s="18" t="s">
        <v>3191</v>
      </c>
    </row>
    <row r="920" spans="1:2" x14ac:dyDescent="0.25">
      <c r="A920" t="s">
        <v>4339</v>
      </c>
      <c r="B920" s="18" t="s">
        <v>7930</v>
      </c>
    </row>
    <row r="921" spans="1:2" x14ac:dyDescent="0.25">
      <c r="A921" t="s">
        <v>4340</v>
      </c>
      <c r="B921" s="18" t="s">
        <v>7931</v>
      </c>
    </row>
    <row r="922" spans="1:2" x14ac:dyDescent="0.25">
      <c r="A922" t="s">
        <v>4341</v>
      </c>
      <c r="B922" s="18" t="s">
        <v>7932</v>
      </c>
    </row>
    <row r="923" spans="1:2" x14ac:dyDescent="0.25">
      <c r="A923" t="s">
        <v>4342</v>
      </c>
      <c r="B923" s="18" t="s">
        <v>7933</v>
      </c>
    </row>
    <row r="924" spans="1:2" x14ac:dyDescent="0.25">
      <c r="A924" t="s">
        <v>4343</v>
      </c>
      <c r="B924" s="18" t="s">
        <v>7934</v>
      </c>
    </row>
    <row r="925" spans="1:2" x14ac:dyDescent="0.25">
      <c r="A925" t="s">
        <v>4344</v>
      </c>
      <c r="B925" s="18" t="s">
        <v>7935</v>
      </c>
    </row>
    <row r="926" spans="1:2" x14ac:dyDescent="0.25">
      <c r="A926" t="s">
        <v>4345</v>
      </c>
      <c r="B926" s="18" t="s">
        <v>7936</v>
      </c>
    </row>
    <row r="927" spans="1:2" x14ac:dyDescent="0.25">
      <c r="A927" t="s">
        <v>4049</v>
      </c>
      <c r="B927" s="18" t="s">
        <v>7937</v>
      </c>
    </row>
    <row r="928" spans="1:2" x14ac:dyDescent="0.25">
      <c r="A928" t="s">
        <v>4346</v>
      </c>
      <c r="B928" s="18" t="s">
        <v>7938</v>
      </c>
    </row>
    <row r="929" spans="1:2" x14ac:dyDescent="0.25">
      <c r="A929" t="s">
        <v>4347</v>
      </c>
      <c r="B929" s="18" t="s">
        <v>7939</v>
      </c>
    </row>
    <row r="930" spans="1:2" x14ac:dyDescent="0.25">
      <c r="A930" t="s">
        <v>4348</v>
      </c>
      <c r="B930" s="18" t="s">
        <v>7940</v>
      </c>
    </row>
    <row r="931" spans="1:2" x14ac:dyDescent="0.25">
      <c r="A931" t="s">
        <v>4349</v>
      </c>
      <c r="B931" s="18" t="s">
        <v>7941</v>
      </c>
    </row>
    <row r="932" spans="1:2" x14ac:dyDescent="0.25">
      <c r="A932" t="s">
        <v>4350</v>
      </c>
      <c r="B932" s="18" t="s">
        <v>7942</v>
      </c>
    </row>
    <row r="933" spans="1:2" x14ac:dyDescent="0.25">
      <c r="A933" t="s">
        <v>3764</v>
      </c>
      <c r="B933" s="18" t="s">
        <v>3033</v>
      </c>
    </row>
    <row r="934" spans="1:2" x14ac:dyDescent="0.25">
      <c r="A934" t="s">
        <v>4351</v>
      </c>
      <c r="B934" s="18" t="s">
        <v>7943</v>
      </c>
    </row>
    <row r="935" spans="1:2" x14ac:dyDescent="0.25">
      <c r="A935" t="s">
        <v>4352</v>
      </c>
      <c r="B935" s="18" t="s">
        <v>7944</v>
      </c>
    </row>
    <row r="936" spans="1:2" x14ac:dyDescent="0.25">
      <c r="A936" t="s">
        <v>4353</v>
      </c>
      <c r="B936" s="18" t="s">
        <v>7945</v>
      </c>
    </row>
    <row r="937" spans="1:2" x14ac:dyDescent="0.25">
      <c r="A937" t="s">
        <v>4354</v>
      </c>
      <c r="B937" s="18" t="s">
        <v>7946</v>
      </c>
    </row>
    <row r="938" spans="1:2" x14ac:dyDescent="0.25">
      <c r="A938" t="s">
        <v>4216</v>
      </c>
      <c r="B938" s="18" t="s">
        <v>7947</v>
      </c>
    </row>
    <row r="939" spans="1:2" x14ac:dyDescent="0.25">
      <c r="A939" t="s">
        <v>4355</v>
      </c>
      <c r="B939" s="18" t="s">
        <v>3057</v>
      </c>
    </row>
    <row r="940" spans="1:2" x14ac:dyDescent="0.25">
      <c r="A940" t="s">
        <v>4356</v>
      </c>
      <c r="B940" s="18" t="s">
        <v>7948</v>
      </c>
    </row>
    <row r="941" spans="1:2" x14ac:dyDescent="0.25">
      <c r="A941" t="s">
        <v>4357</v>
      </c>
      <c r="B941" s="18" t="s">
        <v>7949</v>
      </c>
    </row>
    <row r="942" spans="1:2" x14ac:dyDescent="0.25">
      <c r="A942" t="s">
        <v>4358</v>
      </c>
      <c r="B942" s="18" t="s">
        <v>7950</v>
      </c>
    </row>
    <row r="943" spans="1:2" x14ac:dyDescent="0.25">
      <c r="A943" t="s">
        <v>4359</v>
      </c>
      <c r="B943" s="18" t="s">
        <v>7951</v>
      </c>
    </row>
    <row r="944" spans="1:2" x14ac:dyDescent="0.25">
      <c r="A944" t="s">
        <v>4360</v>
      </c>
      <c r="B944" s="18" t="s">
        <v>3187</v>
      </c>
    </row>
    <row r="945" spans="1:2" x14ac:dyDescent="0.25">
      <c r="A945" t="s">
        <v>4361</v>
      </c>
      <c r="B945" s="18" t="s">
        <v>7952</v>
      </c>
    </row>
    <row r="946" spans="1:2" x14ac:dyDescent="0.25">
      <c r="A946" t="s">
        <v>4362</v>
      </c>
      <c r="B946" s="18" t="s">
        <v>7953</v>
      </c>
    </row>
    <row r="947" spans="1:2" x14ac:dyDescent="0.25">
      <c r="A947" t="s">
        <v>4363</v>
      </c>
      <c r="B947" s="18" t="s">
        <v>7954</v>
      </c>
    </row>
    <row r="948" spans="1:2" x14ac:dyDescent="0.25">
      <c r="A948" t="s">
        <v>4364</v>
      </c>
      <c r="B948" s="18" t="s">
        <v>7955</v>
      </c>
    </row>
    <row r="949" spans="1:2" x14ac:dyDescent="0.25">
      <c r="A949" t="s">
        <v>4365</v>
      </c>
      <c r="B949" s="18" t="s">
        <v>7956</v>
      </c>
    </row>
    <row r="950" spans="1:2" x14ac:dyDescent="0.25">
      <c r="A950" t="s">
        <v>4366</v>
      </c>
      <c r="B950" s="18" t="s">
        <v>7957</v>
      </c>
    </row>
    <row r="951" spans="1:2" x14ac:dyDescent="0.25">
      <c r="A951" t="s">
        <v>4367</v>
      </c>
      <c r="B951" s="18" t="s">
        <v>7958</v>
      </c>
    </row>
    <row r="952" spans="1:2" x14ac:dyDescent="0.25">
      <c r="A952" t="s">
        <v>4368</v>
      </c>
      <c r="B952" s="18" t="s">
        <v>7959</v>
      </c>
    </row>
    <row r="953" spans="1:2" x14ac:dyDescent="0.25">
      <c r="A953" t="s">
        <v>4369</v>
      </c>
      <c r="B953" s="18" t="s">
        <v>7960</v>
      </c>
    </row>
    <row r="954" spans="1:2" x14ac:dyDescent="0.25">
      <c r="A954" t="s">
        <v>4370</v>
      </c>
      <c r="B954" s="18" t="s">
        <v>7961</v>
      </c>
    </row>
    <row r="955" spans="1:2" x14ac:dyDescent="0.25">
      <c r="A955" t="s">
        <v>4371</v>
      </c>
      <c r="B955" s="18" t="s">
        <v>7962</v>
      </c>
    </row>
    <row r="956" spans="1:2" x14ac:dyDescent="0.25">
      <c r="A956" t="s">
        <v>4372</v>
      </c>
      <c r="B956" s="18" t="s">
        <v>7963</v>
      </c>
    </row>
    <row r="957" spans="1:2" x14ac:dyDescent="0.25">
      <c r="A957" t="s">
        <v>4373</v>
      </c>
      <c r="B957" s="18" t="s">
        <v>7964</v>
      </c>
    </row>
    <row r="958" spans="1:2" x14ac:dyDescent="0.25">
      <c r="A958" t="s">
        <v>4374</v>
      </c>
      <c r="B958" s="18" t="s">
        <v>7965</v>
      </c>
    </row>
    <row r="959" spans="1:2" x14ac:dyDescent="0.25">
      <c r="A959" t="s">
        <v>4375</v>
      </c>
      <c r="B959" s="18" t="s">
        <v>7966</v>
      </c>
    </row>
    <row r="960" spans="1:2" x14ac:dyDescent="0.25">
      <c r="A960" t="s">
        <v>4376</v>
      </c>
      <c r="B960" s="18" t="s">
        <v>3205</v>
      </c>
    </row>
    <row r="961" spans="1:2" x14ac:dyDescent="0.25">
      <c r="A961" t="s">
        <v>4377</v>
      </c>
      <c r="B961" s="18" t="s">
        <v>7967</v>
      </c>
    </row>
    <row r="962" spans="1:2" x14ac:dyDescent="0.25">
      <c r="A962" t="s">
        <v>4378</v>
      </c>
      <c r="B962" s="18" t="s">
        <v>7968</v>
      </c>
    </row>
    <row r="963" spans="1:2" x14ac:dyDescent="0.25">
      <c r="A963" t="s">
        <v>4379</v>
      </c>
      <c r="B963" s="18" t="s">
        <v>7969</v>
      </c>
    </row>
    <row r="964" spans="1:2" x14ac:dyDescent="0.25">
      <c r="A964" t="s">
        <v>4380</v>
      </c>
      <c r="B964" s="18" t="s">
        <v>7970</v>
      </c>
    </row>
    <row r="965" spans="1:2" x14ac:dyDescent="0.25">
      <c r="A965" t="s">
        <v>4381</v>
      </c>
      <c r="B965" s="18" t="s">
        <v>7971</v>
      </c>
    </row>
    <row r="966" spans="1:2" x14ac:dyDescent="0.25">
      <c r="A966" t="s">
        <v>4382</v>
      </c>
      <c r="B966" s="18" t="s">
        <v>7972</v>
      </c>
    </row>
    <row r="967" spans="1:2" x14ac:dyDescent="0.25">
      <c r="A967" t="s">
        <v>4383</v>
      </c>
      <c r="B967" s="18" t="s">
        <v>7973</v>
      </c>
    </row>
    <row r="968" spans="1:2" x14ac:dyDescent="0.25">
      <c r="A968" t="s">
        <v>4384</v>
      </c>
      <c r="B968" s="18" t="s">
        <v>7974</v>
      </c>
    </row>
    <row r="969" spans="1:2" x14ac:dyDescent="0.25">
      <c r="A969" t="s">
        <v>4385</v>
      </c>
      <c r="B969" s="18" t="s">
        <v>7975</v>
      </c>
    </row>
    <row r="970" spans="1:2" x14ac:dyDescent="0.25">
      <c r="A970" t="s">
        <v>4386</v>
      </c>
      <c r="B970" s="18" t="s">
        <v>7976</v>
      </c>
    </row>
    <row r="971" spans="1:2" x14ac:dyDescent="0.25">
      <c r="A971" t="s">
        <v>4387</v>
      </c>
      <c r="B971" s="18" t="s">
        <v>7977</v>
      </c>
    </row>
    <row r="972" spans="1:2" x14ac:dyDescent="0.25">
      <c r="A972" t="s">
        <v>4388</v>
      </c>
      <c r="B972" s="18" t="s">
        <v>7978</v>
      </c>
    </row>
    <row r="973" spans="1:2" x14ac:dyDescent="0.25">
      <c r="A973" t="s">
        <v>4389</v>
      </c>
      <c r="B973" s="18" t="s">
        <v>7979</v>
      </c>
    </row>
    <row r="974" spans="1:2" x14ac:dyDescent="0.25">
      <c r="A974" t="s">
        <v>4390</v>
      </c>
      <c r="B974" s="18" t="s">
        <v>7980</v>
      </c>
    </row>
    <row r="975" spans="1:2" x14ac:dyDescent="0.25">
      <c r="A975" t="s">
        <v>4391</v>
      </c>
      <c r="B975" s="18" t="s">
        <v>7981</v>
      </c>
    </row>
    <row r="976" spans="1:2" x14ac:dyDescent="0.25">
      <c r="A976" t="s">
        <v>4392</v>
      </c>
      <c r="B976" s="18" t="s">
        <v>7982</v>
      </c>
    </row>
    <row r="977" spans="1:2" x14ac:dyDescent="0.25">
      <c r="A977" t="s">
        <v>4393</v>
      </c>
      <c r="B977" s="18" t="s">
        <v>7983</v>
      </c>
    </row>
    <row r="978" spans="1:2" x14ac:dyDescent="0.25">
      <c r="A978" t="s">
        <v>4394</v>
      </c>
      <c r="B978" s="18" t="s">
        <v>7984</v>
      </c>
    </row>
    <row r="979" spans="1:2" x14ac:dyDescent="0.25">
      <c r="A979" t="s">
        <v>3891</v>
      </c>
      <c r="B979" s="18" t="s">
        <v>3211</v>
      </c>
    </row>
    <row r="980" spans="1:2" x14ac:dyDescent="0.25">
      <c r="A980" t="s">
        <v>4395</v>
      </c>
      <c r="B980" s="18" t="s">
        <v>7985</v>
      </c>
    </row>
    <row r="981" spans="1:2" x14ac:dyDescent="0.25">
      <c r="A981" t="s">
        <v>4396</v>
      </c>
      <c r="B981" s="18" t="s">
        <v>7986</v>
      </c>
    </row>
    <row r="982" spans="1:2" x14ac:dyDescent="0.25">
      <c r="A982" t="s">
        <v>4397</v>
      </c>
      <c r="B982" s="18" t="s">
        <v>7987</v>
      </c>
    </row>
    <row r="983" spans="1:2" x14ac:dyDescent="0.25">
      <c r="A983" t="s">
        <v>4398</v>
      </c>
      <c r="B983" s="18" t="s">
        <v>7988</v>
      </c>
    </row>
    <row r="984" spans="1:2" x14ac:dyDescent="0.25">
      <c r="A984" t="s">
        <v>4399</v>
      </c>
      <c r="B984" s="18" t="s">
        <v>7989</v>
      </c>
    </row>
    <row r="985" spans="1:2" x14ac:dyDescent="0.25">
      <c r="A985" t="s">
        <v>4400</v>
      </c>
      <c r="B985" s="18" t="s">
        <v>7990</v>
      </c>
    </row>
    <row r="986" spans="1:2" x14ac:dyDescent="0.25">
      <c r="A986" t="s">
        <v>4401</v>
      </c>
      <c r="B986" s="18" t="s">
        <v>7991</v>
      </c>
    </row>
    <row r="987" spans="1:2" x14ac:dyDescent="0.25">
      <c r="A987" t="s">
        <v>4402</v>
      </c>
      <c r="B987" s="18" t="s">
        <v>7992</v>
      </c>
    </row>
    <row r="988" spans="1:2" x14ac:dyDescent="0.25">
      <c r="A988" t="s">
        <v>4403</v>
      </c>
      <c r="B988" s="18" t="s">
        <v>7993</v>
      </c>
    </row>
    <row r="989" spans="1:2" x14ac:dyDescent="0.25">
      <c r="A989" t="s">
        <v>4404</v>
      </c>
      <c r="B989" s="18" t="s">
        <v>7994</v>
      </c>
    </row>
    <row r="990" spans="1:2" x14ac:dyDescent="0.25">
      <c r="A990" t="s">
        <v>4405</v>
      </c>
      <c r="B990" s="18" t="s">
        <v>7995</v>
      </c>
    </row>
    <row r="991" spans="1:2" x14ac:dyDescent="0.25">
      <c r="A991" t="s">
        <v>4406</v>
      </c>
      <c r="B991" s="18" t="s">
        <v>7996</v>
      </c>
    </row>
    <row r="992" spans="1:2" x14ac:dyDescent="0.25">
      <c r="A992" t="s">
        <v>4407</v>
      </c>
      <c r="B992" s="18" t="s">
        <v>7997</v>
      </c>
    </row>
    <row r="993" spans="1:2" x14ac:dyDescent="0.25">
      <c r="A993" t="s">
        <v>4408</v>
      </c>
      <c r="B993" s="18" t="s">
        <v>7998</v>
      </c>
    </row>
    <row r="994" spans="1:2" x14ac:dyDescent="0.25">
      <c r="A994" t="s">
        <v>3780</v>
      </c>
      <c r="B994" s="18" t="s">
        <v>7999</v>
      </c>
    </row>
    <row r="995" spans="1:2" x14ac:dyDescent="0.25">
      <c r="A995" t="s">
        <v>4409</v>
      </c>
      <c r="B995" s="18" t="s">
        <v>8000</v>
      </c>
    </row>
    <row r="996" spans="1:2" x14ac:dyDescent="0.25">
      <c r="A996" t="s">
        <v>4410</v>
      </c>
      <c r="B996" s="18" t="s">
        <v>8001</v>
      </c>
    </row>
    <row r="997" spans="1:2" x14ac:dyDescent="0.25">
      <c r="A997" t="s">
        <v>4411</v>
      </c>
      <c r="B997" s="18" t="s">
        <v>8002</v>
      </c>
    </row>
    <row r="998" spans="1:2" x14ac:dyDescent="0.25">
      <c r="A998" t="s">
        <v>4412</v>
      </c>
      <c r="B998" s="18" t="s">
        <v>8003</v>
      </c>
    </row>
    <row r="999" spans="1:2" x14ac:dyDescent="0.25">
      <c r="A999" t="s">
        <v>4413</v>
      </c>
      <c r="B999" s="18" t="s">
        <v>8004</v>
      </c>
    </row>
    <row r="1000" spans="1:2" x14ac:dyDescent="0.25">
      <c r="A1000" t="s">
        <v>4414</v>
      </c>
      <c r="B1000" s="18" t="s">
        <v>8005</v>
      </c>
    </row>
    <row r="1001" spans="1:2" x14ac:dyDescent="0.25">
      <c r="A1001" t="s">
        <v>4415</v>
      </c>
      <c r="B1001" s="18" t="s">
        <v>8006</v>
      </c>
    </row>
    <row r="1002" spans="1:2" x14ac:dyDescent="0.25">
      <c r="A1002" t="s">
        <v>4416</v>
      </c>
      <c r="B1002" s="18" t="s">
        <v>8007</v>
      </c>
    </row>
    <row r="1003" spans="1:2" x14ac:dyDescent="0.25">
      <c r="A1003" t="s">
        <v>4417</v>
      </c>
      <c r="B1003" s="18" t="s">
        <v>8008</v>
      </c>
    </row>
    <row r="1004" spans="1:2" x14ac:dyDescent="0.25">
      <c r="A1004" t="s">
        <v>4418</v>
      </c>
      <c r="B1004" s="18" t="s">
        <v>8009</v>
      </c>
    </row>
    <row r="1005" spans="1:2" x14ac:dyDescent="0.25">
      <c r="A1005" t="s">
        <v>4419</v>
      </c>
      <c r="B1005" s="18" t="s">
        <v>8010</v>
      </c>
    </row>
    <row r="1006" spans="1:2" x14ac:dyDescent="0.25">
      <c r="A1006" t="s">
        <v>4420</v>
      </c>
      <c r="B1006" s="18" t="s">
        <v>8011</v>
      </c>
    </row>
    <row r="1007" spans="1:2" x14ac:dyDescent="0.25">
      <c r="A1007" t="s">
        <v>3580</v>
      </c>
      <c r="B1007" s="18" t="s">
        <v>8012</v>
      </c>
    </row>
    <row r="1008" spans="1:2" x14ac:dyDescent="0.25">
      <c r="A1008" t="s">
        <v>4421</v>
      </c>
      <c r="B1008" s="18" t="s">
        <v>8013</v>
      </c>
    </row>
    <row r="1009" spans="1:2" x14ac:dyDescent="0.25">
      <c r="A1009" t="s">
        <v>4422</v>
      </c>
      <c r="B1009" s="18" t="s">
        <v>8014</v>
      </c>
    </row>
    <row r="1010" spans="1:2" x14ac:dyDescent="0.25">
      <c r="A1010" t="s">
        <v>4423</v>
      </c>
      <c r="B1010" s="18" t="s">
        <v>8015</v>
      </c>
    </row>
    <row r="1011" spans="1:2" x14ac:dyDescent="0.25">
      <c r="A1011" t="s">
        <v>4424</v>
      </c>
      <c r="B1011" s="18" t="s">
        <v>8016</v>
      </c>
    </row>
    <row r="1012" spans="1:2" x14ac:dyDescent="0.25">
      <c r="A1012" t="s">
        <v>4425</v>
      </c>
      <c r="B1012" s="18" t="s">
        <v>8017</v>
      </c>
    </row>
    <row r="1013" spans="1:2" x14ac:dyDescent="0.25">
      <c r="A1013" t="s">
        <v>4426</v>
      </c>
      <c r="B1013" s="18" t="s">
        <v>8018</v>
      </c>
    </row>
    <row r="1014" spans="1:2" x14ac:dyDescent="0.25">
      <c r="A1014" t="s">
        <v>4427</v>
      </c>
      <c r="B1014" s="18" t="s">
        <v>8019</v>
      </c>
    </row>
    <row r="1015" spans="1:2" x14ac:dyDescent="0.25">
      <c r="A1015" t="s">
        <v>4428</v>
      </c>
      <c r="B1015" s="18" t="s">
        <v>8020</v>
      </c>
    </row>
    <row r="1016" spans="1:2" x14ac:dyDescent="0.25">
      <c r="A1016" t="s">
        <v>4429</v>
      </c>
      <c r="B1016" s="18" t="s">
        <v>8021</v>
      </c>
    </row>
    <row r="1017" spans="1:2" x14ac:dyDescent="0.25">
      <c r="A1017" t="s">
        <v>4430</v>
      </c>
      <c r="B1017" s="18" t="s">
        <v>8022</v>
      </c>
    </row>
    <row r="1018" spans="1:2" x14ac:dyDescent="0.25">
      <c r="A1018" t="s">
        <v>4431</v>
      </c>
      <c r="B1018" s="18" t="s">
        <v>8023</v>
      </c>
    </row>
    <row r="1019" spans="1:2" x14ac:dyDescent="0.25">
      <c r="A1019" t="s">
        <v>4432</v>
      </c>
      <c r="B1019" s="18" t="s">
        <v>8024</v>
      </c>
    </row>
    <row r="1020" spans="1:2" x14ac:dyDescent="0.25">
      <c r="A1020" t="s">
        <v>4433</v>
      </c>
      <c r="B1020" s="18" t="s">
        <v>8025</v>
      </c>
    </row>
    <row r="1021" spans="1:2" x14ac:dyDescent="0.25">
      <c r="A1021" t="s">
        <v>4434</v>
      </c>
      <c r="B1021" s="18" t="s">
        <v>8026</v>
      </c>
    </row>
    <row r="1022" spans="1:2" x14ac:dyDescent="0.25">
      <c r="A1022" t="s">
        <v>4435</v>
      </c>
      <c r="B1022" s="18" t="s">
        <v>8027</v>
      </c>
    </row>
    <row r="1023" spans="1:2" x14ac:dyDescent="0.25">
      <c r="A1023" t="s">
        <v>3738</v>
      </c>
      <c r="B1023" s="18" t="s">
        <v>8028</v>
      </c>
    </row>
    <row r="1024" spans="1:2" x14ac:dyDescent="0.25">
      <c r="A1024" t="s">
        <v>4436</v>
      </c>
      <c r="B1024" s="18" t="s">
        <v>8029</v>
      </c>
    </row>
    <row r="1025" spans="1:2" x14ac:dyDescent="0.25">
      <c r="A1025" t="s">
        <v>4437</v>
      </c>
      <c r="B1025" s="18" t="s">
        <v>8030</v>
      </c>
    </row>
    <row r="1026" spans="1:2" x14ac:dyDescent="0.25">
      <c r="A1026" t="s">
        <v>4438</v>
      </c>
      <c r="B1026" s="18" t="s">
        <v>8031</v>
      </c>
    </row>
    <row r="1027" spans="1:2" x14ac:dyDescent="0.25">
      <c r="A1027" t="s">
        <v>4439</v>
      </c>
      <c r="B1027" s="18" t="s">
        <v>8032</v>
      </c>
    </row>
    <row r="1028" spans="1:2" x14ac:dyDescent="0.25">
      <c r="A1028" t="s">
        <v>4440</v>
      </c>
      <c r="B1028" s="18" t="s">
        <v>8033</v>
      </c>
    </row>
    <row r="1029" spans="1:2" x14ac:dyDescent="0.25">
      <c r="A1029" t="s">
        <v>4441</v>
      </c>
      <c r="B1029" s="18" t="s">
        <v>8034</v>
      </c>
    </row>
    <row r="1030" spans="1:2" x14ac:dyDescent="0.25">
      <c r="A1030" t="s">
        <v>4442</v>
      </c>
      <c r="B1030" s="18" t="s">
        <v>8035</v>
      </c>
    </row>
    <row r="1031" spans="1:2" x14ac:dyDescent="0.25">
      <c r="A1031" t="s">
        <v>4443</v>
      </c>
      <c r="B1031" s="18" t="s">
        <v>8036</v>
      </c>
    </row>
    <row r="1032" spans="1:2" x14ac:dyDescent="0.25">
      <c r="A1032" t="s">
        <v>4444</v>
      </c>
      <c r="B1032" s="18" t="s">
        <v>8037</v>
      </c>
    </row>
    <row r="1033" spans="1:2" x14ac:dyDescent="0.25">
      <c r="A1033" t="s">
        <v>4445</v>
      </c>
      <c r="B1033" s="18" t="s">
        <v>8038</v>
      </c>
    </row>
    <row r="1034" spans="1:2" x14ac:dyDescent="0.25">
      <c r="A1034" t="s">
        <v>4446</v>
      </c>
      <c r="B1034" s="18" t="s">
        <v>8039</v>
      </c>
    </row>
    <row r="1035" spans="1:2" x14ac:dyDescent="0.25">
      <c r="A1035" t="s">
        <v>4447</v>
      </c>
      <c r="B1035" s="18" t="s">
        <v>3116</v>
      </c>
    </row>
    <row r="1036" spans="1:2" x14ac:dyDescent="0.25">
      <c r="A1036" t="s">
        <v>4448</v>
      </c>
      <c r="B1036" s="18" t="s">
        <v>8040</v>
      </c>
    </row>
    <row r="1037" spans="1:2" x14ac:dyDescent="0.25">
      <c r="A1037" t="s">
        <v>4449</v>
      </c>
      <c r="B1037" s="18" t="s">
        <v>8041</v>
      </c>
    </row>
    <row r="1038" spans="1:2" x14ac:dyDescent="0.25">
      <c r="A1038" t="s">
        <v>4450</v>
      </c>
      <c r="B1038" s="18" t="s">
        <v>8042</v>
      </c>
    </row>
    <row r="1039" spans="1:2" x14ac:dyDescent="0.25">
      <c r="A1039" t="s">
        <v>4451</v>
      </c>
      <c r="B1039" s="18" t="s">
        <v>8043</v>
      </c>
    </row>
    <row r="1040" spans="1:2" x14ac:dyDescent="0.25">
      <c r="A1040" t="s">
        <v>4452</v>
      </c>
      <c r="B1040" s="18" t="s">
        <v>3159</v>
      </c>
    </row>
    <row r="1041" spans="1:2" x14ac:dyDescent="0.25">
      <c r="A1041" t="s">
        <v>4453</v>
      </c>
      <c r="B1041" s="18" t="s">
        <v>8044</v>
      </c>
    </row>
    <row r="1042" spans="1:2" x14ac:dyDescent="0.25">
      <c r="A1042" t="s">
        <v>4454</v>
      </c>
      <c r="B1042" s="18" t="s">
        <v>8045</v>
      </c>
    </row>
    <row r="1043" spans="1:2" x14ac:dyDescent="0.25">
      <c r="A1043" t="s">
        <v>4455</v>
      </c>
      <c r="B1043" s="18" t="s">
        <v>8046</v>
      </c>
    </row>
    <row r="1044" spans="1:2" x14ac:dyDescent="0.25">
      <c r="A1044" t="s">
        <v>4456</v>
      </c>
      <c r="B1044" s="18" t="s">
        <v>8047</v>
      </c>
    </row>
    <row r="1045" spans="1:2" x14ac:dyDescent="0.25">
      <c r="A1045" t="s">
        <v>4457</v>
      </c>
      <c r="B1045" s="18" t="s">
        <v>3173</v>
      </c>
    </row>
    <row r="1046" spans="1:2" x14ac:dyDescent="0.25">
      <c r="A1046" t="s">
        <v>4458</v>
      </c>
      <c r="B1046" s="18" t="s">
        <v>3114</v>
      </c>
    </row>
    <row r="1047" spans="1:2" x14ac:dyDescent="0.25">
      <c r="A1047" t="s">
        <v>4459</v>
      </c>
      <c r="B1047" s="18" t="s">
        <v>8048</v>
      </c>
    </row>
    <row r="1048" spans="1:2" x14ac:dyDescent="0.25">
      <c r="A1048" t="s">
        <v>4460</v>
      </c>
      <c r="B1048" s="18" t="s">
        <v>8049</v>
      </c>
    </row>
    <row r="1049" spans="1:2" x14ac:dyDescent="0.25">
      <c r="A1049" t="s">
        <v>4461</v>
      </c>
      <c r="B1049" s="18" t="s">
        <v>8050</v>
      </c>
    </row>
    <row r="1050" spans="1:2" x14ac:dyDescent="0.25">
      <c r="A1050" t="s">
        <v>4462</v>
      </c>
      <c r="B1050" s="18" t="s">
        <v>8051</v>
      </c>
    </row>
    <row r="1051" spans="1:2" x14ac:dyDescent="0.25">
      <c r="A1051" t="s">
        <v>4463</v>
      </c>
      <c r="B1051" s="18" t="s">
        <v>3195</v>
      </c>
    </row>
    <row r="1052" spans="1:2" x14ac:dyDescent="0.25">
      <c r="A1052" t="s">
        <v>4464</v>
      </c>
      <c r="B1052" s="18" t="s">
        <v>8052</v>
      </c>
    </row>
    <row r="1053" spans="1:2" x14ac:dyDescent="0.25">
      <c r="A1053" t="s">
        <v>4465</v>
      </c>
      <c r="B1053" s="18" t="s">
        <v>8053</v>
      </c>
    </row>
    <row r="1054" spans="1:2" x14ac:dyDescent="0.25">
      <c r="A1054" t="s">
        <v>3671</v>
      </c>
      <c r="B1054" s="18" t="s">
        <v>8054</v>
      </c>
    </row>
    <row r="1055" spans="1:2" x14ac:dyDescent="0.25">
      <c r="A1055" t="s">
        <v>4466</v>
      </c>
      <c r="B1055" s="18" t="s">
        <v>8055</v>
      </c>
    </row>
    <row r="1056" spans="1:2" x14ac:dyDescent="0.25">
      <c r="A1056" t="s">
        <v>4467</v>
      </c>
      <c r="B1056" s="18" t="s">
        <v>8056</v>
      </c>
    </row>
    <row r="1057" spans="1:2" x14ac:dyDescent="0.25">
      <c r="A1057" t="s">
        <v>4468</v>
      </c>
      <c r="B1057" s="18" t="s">
        <v>8057</v>
      </c>
    </row>
    <row r="1058" spans="1:2" x14ac:dyDescent="0.25">
      <c r="A1058" t="s">
        <v>4469</v>
      </c>
      <c r="B1058" s="18" t="s">
        <v>8058</v>
      </c>
    </row>
    <row r="1059" spans="1:2" x14ac:dyDescent="0.25">
      <c r="A1059" t="s">
        <v>4470</v>
      </c>
      <c r="B1059" s="18" t="s">
        <v>8059</v>
      </c>
    </row>
    <row r="1060" spans="1:2" x14ac:dyDescent="0.25">
      <c r="A1060" t="s">
        <v>4471</v>
      </c>
      <c r="B1060" s="18" t="s">
        <v>8060</v>
      </c>
    </row>
    <row r="1061" spans="1:2" x14ac:dyDescent="0.25">
      <c r="A1061" t="s">
        <v>4472</v>
      </c>
      <c r="B1061" s="18" t="s">
        <v>8061</v>
      </c>
    </row>
    <row r="1062" spans="1:2" x14ac:dyDescent="0.25">
      <c r="A1062" t="s">
        <v>4348</v>
      </c>
      <c r="B1062" s="18" t="s">
        <v>8062</v>
      </c>
    </row>
    <row r="1063" spans="1:2" x14ac:dyDescent="0.25">
      <c r="A1063" t="s">
        <v>4473</v>
      </c>
      <c r="B1063" s="18" t="s">
        <v>8063</v>
      </c>
    </row>
    <row r="1064" spans="1:2" x14ac:dyDescent="0.25">
      <c r="A1064" t="s">
        <v>4474</v>
      </c>
      <c r="B1064" s="18" t="s">
        <v>8064</v>
      </c>
    </row>
    <row r="1065" spans="1:2" x14ac:dyDescent="0.25">
      <c r="A1065" t="s">
        <v>3886</v>
      </c>
      <c r="B1065" s="18" t="s">
        <v>8065</v>
      </c>
    </row>
    <row r="1066" spans="1:2" x14ac:dyDescent="0.25">
      <c r="A1066" t="s">
        <v>4475</v>
      </c>
      <c r="B1066" s="18" t="s">
        <v>8066</v>
      </c>
    </row>
    <row r="1067" spans="1:2" x14ac:dyDescent="0.25">
      <c r="A1067" t="s">
        <v>4476</v>
      </c>
      <c r="B1067" s="18" t="s">
        <v>8067</v>
      </c>
    </row>
    <row r="1068" spans="1:2" x14ac:dyDescent="0.25">
      <c r="A1068" t="s">
        <v>4477</v>
      </c>
      <c r="B1068" s="18" t="s">
        <v>8068</v>
      </c>
    </row>
    <row r="1069" spans="1:2" x14ac:dyDescent="0.25">
      <c r="A1069" t="s">
        <v>4478</v>
      </c>
      <c r="B1069" s="18" t="s">
        <v>8069</v>
      </c>
    </row>
    <row r="1070" spans="1:2" x14ac:dyDescent="0.25">
      <c r="A1070" t="s">
        <v>4007</v>
      </c>
      <c r="B1070" s="18" t="s">
        <v>8070</v>
      </c>
    </row>
    <row r="1071" spans="1:2" x14ac:dyDescent="0.25">
      <c r="A1071" t="s">
        <v>4479</v>
      </c>
      <c r="B1071" s="18" t="s">
        <v>8071</v>
      </c>
    </row>
    <row r="1072" spans="1:2" x14ac:dyDescent="0.25">
      <c r="A1072" t="s">
        <v>4480</v>
      </c>
      <c r="B1072" s="18" t="s">
        <v>8072</v>
      </c>
    </row>
    <row r="1073" spans="1:2" x14ac:dyDescent="0.25">
      <c r="A1073" t="s">
        <v>4481</v>
      </c>
      <c r="B1073" s="18" t="s">
        <v>8073</v>
      </c>
    </row>
    <row r="1074" spans="1:2" x14ac:dyDescent="0.25">
      <c r="A1074" t="s">
        <v>4482</v>
      </c>
      <c r="B1074" s="18" t="s">
        <v>8074</v>
      </c>
    </row>
    <row r="1075" spans="1:2" x14ac:dyDescent="0.25">
      <c r="A1075" t="s">
        <v>4483</v>
      </c>
      <c r="B1075" s="18" t="s">
        <v>8075</v>
      </c>
    </row>
    <row r="1076" spans="1:2" x14ac:dyDescent="0.25">
      <c r="A1076" t="s">
        <v>4484</v>
      </c>
      <c r="B1076" s="18" t="s">
        <v>8076</v>
      </c>
    </row>
    <row r="1077" spans="1:2" x14ac:dyDescent="0.25">
      <c r="A1077" t="s">
        <v>4485</v>
      </c>
      <c r="B1077" s="18" t="s">
        <v>8077</v>
      </c>
    </row>
    <row r="1078" spans="1:2" x14ac:dyDescent="0.25">
      <c r="A1078" t="s">
        <v>4461</v>
      </c>
      <c r="B1078" s="18" t="s">
        <v>8078</v>
      </c>
    </row>
    <row r="1079" spans="1:2" x14ac:dyDescent="0.25">
      <c r="A1079" t="s">
        <v>4486</v>
      </c>
      <c r="B1079" s="18" t="s">
        <v>8079</v>
      </c>
    </row>
    <row r="1080" spans="1:2" x14ac:dyDescent="0.25">
      <c r="A1080" t="s">
        <v>4487</v>
      </c>
      <c r="B1080" s="18" t="s">
        <v>8080</v>
      </c>
    </row>
    <row r="1081" spans="1:2" x14ac:dyDescent="0.25">
      <c r="A1081" t="s">
        <v>4488</v>
      </c>
      <c r="B1081" s="18" t="s">
        <v>8081</v>
      </c>
    </row>
    <row r="1082" spans="1:2" x14ac:dyDescent="0.25">
      <c r="A1082" t="s">
        <v>4489</v>
      </c>
      <c r="B1082" s="18" t="s">
        <v>8082</v>
      </c>
    </row>
    <row r="1083" spans="1:2" x14ac:dyDescent="0.25">
      <c r="A1083" t="s">
        <v>4490</v>
      </c>
      <c r="B1083" s="18" t="s">
        <v>8083</v>
      </c>
    </row>
    <row r="1084" spans="1:2" x14ac:dyDescent="0.25">
      <c r="A1084" t="s">
        <v>4491</v>
      </c>
      <c r="B1084" s="18" t="s">
        <v>8084</v>
      </c>
    </row>
    <row r="1085" spans="1:2" x14ac:dyDescent="0.25">
      <c r="A1085" t="s">
        <v>4492</v>
      </c>
      <c r="B1085" s="18" t="s">
        <v>8085</v>
      </c>
    </row>
    <row r="1086" spans="1:2" x14ac:dyDescent="0.25">
      <c r="A1086" t="s">
        <v>4493</v>
      </c>
      <c r="B1086" s="18" t="s">
        <v>8086</v>
      </c>
    </row>
    <row r="1087" spans="1:2" x14ac:dyDescent="0.25">
      <c r="A1087" t="s">
        <v>4494</v>
      </c>
      <c r="B1087" s="18" t="s">
        <v>8087</v>
      </c>
    </row>
    <row r="1088" spans="1:2" x14ac:dyDescent="0.25">
      <c r="A1088" t="s">
        <v>4495</v>
      </c>
      <c r="B1088" s="18" t="s">
        <v>8088</v>
      </c>
    </row>
    <row r="1089" spans="1:2" x14ac:dyDescent="0.25">
      <c r="A1089" t="s">
        <v>4412</v>
      </c>
      <c r="B1089" s="18" t="s">
        <v>8089</v>
      </c>
    </row>
    <row r="1090" spans="1:2" x14ac:dyDescent="0.25">
      <c r="A1090" t="s">
        <v>4496</v>
      </c>
      <c r="B1090" s="18" t="s">
        <v>8090</v>
      </c>
    </row>
    <row r="1091" spans="1:2" x14ac:dyDescent="0.25">
      <c r="A1091" t="s">
        <v>4497</v>
      </c>
      <c r="B1091" s="18" t="s">
        <v>8091</v>
      </c>
    </row>
    <row r="1092" spans="1:2" x14ac:dyDescent="0.25">
      <c r="A1092" t="s">
        <v>3802</v>
      </c>
      <c r="B1092" s="18" t="s">
        <v>3192</v>
      </c>
    </row>
    <row r="1093" spans="1:2" x14ac:dyDescent="0.25">
      <c r="A1093" t="s">
        <v>4498</v>
      </c>
      <c r="B1093" s="18" t="s">
        <v>8092</v>
      </c>
    </row>
    <row r="1094" spans="1:2" x14ac:dyDescent="0.25">
      <c r="A1094" t="s">
        <v>4499</v>
      </c>
      <c r="B1094" s="18" t="s">
        <v>3117</v>
      </c>
    </row>
    <row r="1095" spans="1:2" x14ac:dyDescent="0.25">
      <c r="A1095" t="s">
        <v>4500</v>
      </c>
      <c r="B1095" s="18" t="s">
        <v>8093</v>
      </c>
    </row>
    <row r="1096" spans="1:2" x14ac:dyDescent="0.25">
      <c r="A1096" t="s">
        <v>4501</v>
      </c>
      <c r="B1096" s="18" t="s">
        <v>8094</v>
      </c>
    </row>
    <row r="1097" spans="1:2" x14ac:dyDescent="0.25">
      <c r="A1097" t="s">
        <v>4306</v>
      </c>
      <c r="B1097" s="18" t="s">
        <v>3228</v>
      </c>
    </row>
    <row r="1098" spans="1:2" x14ac:dyDescent="0.25">
      <c r="A1098" t="s">
        <v>4502</v>
      </c>
      <c r="B1098" s="18" t="s">
        <v>8095</v>
      </c>
    </row>
    <row r="1099" spans="1:2" x14ac:dyDescent="0.25">
      <c r="A1099" t="s">
        <v>4503</v>
      </c>
      <c r="B1099" s="18" t="s">
        <v>8096</v>
      </c>
    </row>
    <row r="1100" spans="1:2" x14ac:dyDescent="0.25">
      <c r="A1100" t="s">
        <v>4504</v>
      </c>
      <c r="B1100" s="18" t="s">
        <v>8097</v>
      </c>
    </row>
    <row r="1101" spans="1:2" x14ac:dyDescent="0.25">
      <c r="A1101" t="s">
        <v>3617</v>
      </c>
      <c r="B1101" s="18" t="s">
        <v>8098</v>
      </c>
    </row>
    <row r="1102" spans="1:2" x14ac:dyDescent="0.25">
      <c r="A1102" t="s">
        <v>4505</v>
      </c>
      <c r="B1102" s="18" t="s">
        <v>8099</v>
      </c>
    </row>
    <row r="1103" spans="1:2" x14ac:dyDescent="0.25">
      <c r="A1103" t="s">
        <v>4506</v>
      </c>
      <c r="B1103" s="18" t="s">
        <v>3217</v>
      </c>
    </row>
    <row r="1104" spans="1:2" x14ac:dyDescent="0.25">
      <c r="A1104" t="s">
        <v>4507</v>
      </c>
      <c r="B1104" s="18" t="s">
        <v>8100</v>
      </c>
    </row>
    <row r="1105" spans="1:2" x14ac:dyDescent="0.25">
      <c r="A1105" t="s">
        <v>4508</v>
      </c>
      <c r="B1105" s="18" t="s">
        <v>3256</v>
      </c>
    </row>
    <row r="1106" spans="1:2" x14ac:dyDescent="0.25">
      <c r="A1106" t="s">
        <v>4509</v>
      </c>
      <c r="B1106" s="18" t="s">
        <v>8101</v>
      </c>
    </row>
    <row r="1107" spans="1:2" x14ac:dyDescent="0.25">
      <c r="A1107" t="s">
        <v>4510</v>
      </c>
      <c r="B1107" s="18" t="s">
        <v>8102</v>
      </c>
    </row>
    <row r="1108" spans="1:2" x14ac:dyDescent="0.25">
      <c r="A1108" t="s">
        <v>4511</v>
      </c>
      <c r="B1108" s="18" t="s">
        <v>8103</v>
      </c>
    </row>
    <row r="1109" spans="1:2" x14ac:dyDescent="0.25">
      <c r="A1109" t="s">
        <v>4512</v>
      </c>
      <c r="B1109" s="18" t="s">
        <v>3197</v>
      </c>
    </row>
    <row r="1110" spans="1:2" x14ac:dyDescent="0.25">
      <c r="A1110" t="s">
        <v>4513</v>
      </c>
      <c r="B1110" s="18" t="s">
        <v>8104</v>
      </c>
    </row>
    <row r="1111" spans="1:2" x14ac:dyDescent="0.25">
      <c r="A1111" t="s">
        <v>4514</v>
      </c>
      <c r="B1111" s="18" t="s">
        <v>8105</v>
      </c>
    </row>
    <row r="1112" spans="1:2" x14ac:dyDescent="0.25">
      <c r="A1112" t="s">
        <v>4374</v>
      </c>
      <c r="B1112" s="18" t="s">
        <v>8106</v>
      </c>
    </row>
    <row r="1113" spans="1:2" x14ac:dyDescent="0.25">
      <c r="A1113" t="s">
        <v>4515</v>
      </c>
      <c r="B1113" s="18" t="s">
        <v>8107</v>
      </c>
    </row>
    <row r="1114" spans="1:2" x14ac:dyDescent="0.25">
      <c r="A1114" t="s">
        <v>4516</v>
      </c>
      <c r="B1114" s="18" t="s">
        <v>8108</v>
      </c>
    </row>
    <row r="1115" spans="1:2" x14ac:dyDescent="0.25">
      <c r="A1115" t="s">
        <v>4517</v>
      </c>
      <c r="B1115" s="18" t="s">
        <v>8109</v>
      </c>
    </row>
    <row r="1116" spans="1:2" x14ac:dyDescent="0.25">
      <c r="A1116" t="s">
        <v>4518</v>
      </c>
      <c r="B1116" s="18" t="s">
        <v>8110</v>
      </c>
    </row>
    <row r="1117" spans="1:2" x14ac:dyDescent="0.25">
      <c r="A1117" t="s">
        <v>4519</v>
      </c>
      <c r="B1117" s="18" t="s">
        <v>8111</v>
      </c>
    </row>
    <row r="1118" spans="1:2" x14ac:dyDescent="0.25">
      <c r="A1118" t="s">
        <v>4520</v>
      </c>
      <c r="B1118" s="18" t="s">
        <v>8112</v>
      </c>
    </row>
    <row r="1119" spans="1:2" x14ac:dyDescent="0.25">
      <c r="A1119" t="s">
        <v>3714</v>
      </c>
      <c r="B1119" s="18" t="s">
        <v>8113</v>
      </c>
    </row>
    <row r="1120" spans="1:2" x14ac:dyDescent="0.25">
      <c r="A1120" t="s">
        <v>4521</v>
      </c>
      <c r="B1120" s="18" t="s">
        <v>8114</v>
      </c>
    </row>
    <row r="1121" spans="1:2" x14ac:dyDescent="0.25">
      <c r="A1121" t="s">
        <v>4522</v>
      </c>
      <c r="B1121" s="18" t="s">
        <v>8115</v>
      </c>
    </row>
    <row r="1122" spans="1:2" x14ac:dyDescent="0.25">
      <c r="A1122" t="s">
        <v>4523</v>
      </c>
      <c r="B1122" s="18" t="s">
        <v>8116</v>
      </c>
    </row>
    <row r="1123" spans="1:2" x14ac:dyDescent="0.25">
      <c r="A1123" t="s">
        <v>4524</v>
      </c>
      <c r="B1123" s="18" t="s">
        <v>8117</v>
      </c>
    </row>
    <row r="1124" spans="1:2" x14ac:dyDescent="0.25">
      <c r="A1124" t="s">
        <v>3996</v>
      </c>
      <c r="B1124" s="18" t="s">
        <v>8118</v>
      </c>
    </row>
    <row r="1125" spans="1:2" x14ac:dyDescent="0.25">
      <c r="A1125" t="s">
        <v>4525</v>
      </c>
      <c r="B1125" s="18" t="s">
        <v>8119</v>
      </c>
    </row>
    <row r="1126" spans="1:2" x14ac:dyDescent="0.25">
      <c r="A1126" t="s">
        <v>4526</v>
      </c>
      <c r="B1126" s="18" t="s">
        <v>8120</v>
      </c>
    </row>
    <row r="1127" spans="1:2" x14ac:dyDescent="0.25">
      <c r="A1127" t="s">
        <v>4527</v>
      </c>
      <c r="B1127" s="18" t="s">
        <v>8121</v>
      </c>
    </row>
    <row r="1128" spans="1:2" x14ac:dyDescent="0.25">
      <c r="A1128" t="s">
        <v>4528</v>
      </c>
      <c r="B1128" s="18" t="s">
        <v>8122</v>
      </c>
    </row>
    <row r="1129" spans="1:2" x14ac:dyDescent="0.25">
      <c r="A1129" t="s">
        <v>4529</v>
      </c>
      <c r="B1129" s="18" t="s">
        <v>8123</v>
      </c>
    </row>
    <row r="1130" spans="1:2" x14ac:dyDescent="0.25">
      <c r="A1130" t="s">
        <v>4365</v>
      </c>
      <c r="B1130" s="18" t="s">
        <v>8124</v>
      </c>
    </row>
    <row r="1131" spans="1:2" x14ac:dyDescent="0.25">
      <c r="A1131" t="s">
        <v>4530</v>
      </c>
      <c r="B1131" s="18" t="s">
        <v>8125</v>
      </c>
    </row>
    <row r="1132" spans="1:2" x14ac:dyDescent="0.25">
      <c r="A1132" t="s">
        <v>4531</v>
      </c>
      <c r="B1132" s="18" t="s">
        <v>8126</v>
      </c>
    </row>
    <row r="1133" spans="1:2" x14ac:dyDescent="0.25">
      <c r="A1133" t="s">
        <v>4532</v>
      </c>
      <c r="B1133" s="18" t="s">
        <v>8127</v>
      </c>
    </row>
    <row r="1134" spans="1:2" x14ac:dyDescent="0.25">
      <c r="A1134" t="s">
        <v>4533</v>
      </c>
      <c r="B1134" s="18" t="s">
        <v>8128</v>
      </c>
    </row>
    <row r="1135" spans="1:2" x14ac:dyDescent="0.25">
      <c r="A1135" t="s">
        <v>4534</v>
      </c>
      <c r="B1135" s="18" t="s">
        <v>8129</v>
      </c>
    </row>
    <row r="1136" spans="1:2" x14ac:dyDescent="0.25">
      <c r="A1136" t="s">
        <v>4535</v>
      </c>
      <c r="B1136" s="18" t="s">
        <v>3061</v>
      </c>
    </row>
    <row r="1137" spans="1:2" x14ac:dyDescent="0.25">
      <c r="A1137" t="s">
        <v>4536</v>
      </c>
      <c r="B1137" s="18" t="s">
        <v>8130</v>
      </c>
    </row>
    <row r="1138" spans="1:2" x14ac:dyDescent="0.25">
      <c r="A1138" t="s">
        <v>4537</v>
      </c>
      <c r="B1138" s="18" t="s">
        <v>8131</v>
      </c>
    </row>
    <row r="1139" spans="1:2" x14ac:dyDescent="0.25">
      <c r="A1139" t="s">
        <v>4538</v>
      </c>
      <c r="B1139" s="18" t="s">
        <v>3232</v>
      </c>
    </row>
    <row r="1140" spans="1:2" x14ac:dyDescent="0.25">
      <c r="A1140" t="s">
        <v>4539</v>
      </c>
      <c r="B1140" s="18" t="s">
        <v>8132</v>
      </c>
    </row>
    <row r="1141" spans="1:2" x14ac:dyDescent="0.25">
      <c r="A1141" t="s">
        <v>4540</v>
      </c>
      <c r="B1141" s="18" t="s">
        <v>8133</v>
      </c>
    </row>
    <row r="1142" spans="1:2" x14ac:dyDescent="0.25">
      <c r="A1142" t="s">
        <v>4541</v>
      </c>
      <c r="B1142" s="18" t="s">
        <v>8134</v>
      </c>
    </row>
    <row r="1143" spans="1:2" x14ac:dyDescent="0.25">
      <c r="A1143" t="s">
        <v>4542</v>
      </c>
      <c r="B1143" s="18" t="s">
        <v>8135</v>
      </c>
    </row>
    <row r="1144" spans="1:2" x14ac:dyDescent="0.25">
      <c r="A1144" t="s">
        <v>3971</v>
      </c>
      <c r="B1144" s="18" t="s">
        <v>3202</v>
      </c>
    </row>
    <row r="1145" spans="1:2" x14ac:dyDescent="0.25">
      <c r="A1145" t="s">
        <v>4543</v>
      </c>
      <c r="B1145" s="18" t="s">
        <v>8136</v>
      </c>
    </row>
    <row r="1146" spans="1:2" x14ac:dyDescent="0.25">
      <c r="A1146" t="s">
        <v>3826</v>
      </c>
      <c r="B1146" s="18" t="s">
        <v>8137</v>
      </c>
    </row>
    <row r="1147" spans="1:2" x14ac:dyDescent="0.25">
      <c r="A1147" t="s">
        <v>4544</v>
      </c>
      <c r="B1147" s="18" t="s">
        <v>8138</v>
      </c>
    </row>
    <row r="1148" spans="1:2" x14ac:dyDescent="0.25">
      <c r="A1148" t="s">
        <v>4545</v>
      </c>
      <c r="B1148" s="18" t="s">
        <v>8139</v>
      </c>
    </row>
    <row r="1149" spans="1:2" x14ac:dyDescent="0.25">
      <c r="A1149" t="s">
        <v>4546</v>
      </c>
      <c r="B1149" s="18" t="s">
        <v>8140</v>
      </c>
    </row>
    <row r="1150" spans="1:2" x14ac:dyDescent="0.25">
      <c r="A1150" t="s">
        <v>4547</v>
      </c>
      <c r="B1150" s="18" t="s">
        <v>8141</v>
      </c>
    </row>
    <row r="1151" spans="1:2" x14ac:dyDescent="0.25">
      <c r="A1151" t="s">
        <v>3517</v>
      </c>
      <c r="B1151" s="18" t="s">
        <v>8142</v>
      </c>
    </row>
    <row r="1152" spans="1:2" x14ac:dyDescent="0.25">
      <c r="A1152" t="s">
        <v>4548</v>
      </c>
      <c r="B1152" s="18" t="s">
        <v>8143</v>
      </c>
    </row>
    <row r="1153" spans="1:2" x14ac:dyDescent="0.25">
      <c r="A1153" t="s">
        <v>4549</v>
      </c>
      <c r="B1153" s="18" t="s">
        <v>8144</v>
      </c>
    </row>
    <row r="1154" spans="1:2" x14ac:dyDescent="0.25">
      <c r="A1154" t="s">
        <v>4550</v>
      </c>
      <c r="B1154" s="18" t="s">
        <v>8145</v>
      </c>
    </row>
    <row r="1155" spans="1:2" x14ac:dyDescent="0.25">
      <c r="A1155" t="s">
        <v>4551</v>
      </c>
      <c r="B1155" s="18" t="s">
        <v>8146</v>
      </c>
    </row>
    <row r="1156" spans="1:2" x14ac:dyDescent="0.25">
      <c r="A1156" t="s">
        <v>4552</v>
      </c>
      <c r="B1156" s="18" t="s">
        <v>8147</v>
      </c>
    </row>
    <row r="1157" spans="1:2" x14ac:dyDescent="0.25">
      <c r="A1157" t="s">
        <v>4553</v>
      </c>
      <c r="B1157" s="18" t="s">
        <v>8148</v>
      </c>
    </row>
    <row r="1158" spans="1:2" x14ac:dyDescent="0.25">
      <c r="A1158" t="s">
        <v>4554</v>
      </c>
      <c r="B1158" s="18" t="s">
        <v>8149</v>
      </c>
    </row>
    <row r="1159" spans="1:2" x14ac:dyDescent="0.25">
      <c r="A1159" t="s">
        <v>4555</v>
      </c>
      <c r="B1159" s="18" t="s">
        <v>8150</v>
      </c>
    </row>
    <row r="1160" spans="1:2" x14ac:dyDescent="0.25">
      <c r="A1160" t="s">
        <v>4556</v>
      </c>
      <c r="B1160" s="18" t="s">
        <v>8151</v>
      </c>
    </row>
    <row r="1161" spans="1:2" x14ac:dyDescent="0.25">
      <c r="A1161" t="s">
        <v>4557</v>
      </c>
      <c r="B1161" s="18" t="s">
        <v>8152</v>
      </c>
    </row>
    <row r="1162" spans="1:2" x14ac:dyDescent="0.25">
      <c r="A1162" t="s">
        <v>4558</v>
      </c>
      <c r="B1162" s="18" t="s">
        <v>8153</v>
      </c>
    </row>
    <row r="1163" spans="1:2" x14ac:dyDescent="0.25">
      <c r="A1163" t="s">
        <v>4559</v>
      </c>
      <c r="B1163" s="18" t="s">
        <v>8154</v>
      </c>
    </row>
    <row r="1164" spans="1:2" x14ac:dyDescent="0.25">
      <c r="A1164" t="s">
        <v>4560</v>
      </c>
      <c r="B1164" s="18" t="s">
        <v>8155</v>
      </c>
    </row>
    <row r="1165" spans="1:2" x14ac:dyDescent="0.25">
      <c r="A1165" t="s">
        <v>4561</v>
      </c>
      <c r="B1165" s="18" t="s">
        <v>8156</v>
      </c>
    </row>
    <row r="1166" spans="1:2" x14ac:dyDescent="0.25">
      <c r="A1166" t="s">
        <v>4562</v>
      </c>
      <c r="B1166" s="18" t="s">
        <v>8157</v>
      </c>
    </row>
    <row r="1167" spans="1:2" x14ac:dyDescent="0.25">
      <c r="A1167" t="s">
        <v>3984</v>
      </c>
      <c r="B1167" s="18" t="s">
        <v>8158</v>
      </c>
    </row>
    <row r="1168" spans="1:2" x14ac:dyDescent="0.25">
      <c r="A1168" t="s">
        <v>4563</v>
      </c>
      <c r="B1168" s="18" t="s">
        <v>3193</v>
      </c>
    </row>
    <row r="1169" spans="1:2" x14ac:dyDescent="0.25">
      <c r="A1169" t="s">
        <v>4564</v>
      </c>
      <c r="B1169" s="18" t="s">
        <v>8159</v>
      </c>
    </row>
    <row r="1170" spans="1:2" x14ac:dyDescent="0.25">
      <c r="A1170" t="s">
        <v>4565</v>
      </c>
      <c r="B1170" s="18" t="s">
        <v>8160</v>
      </c>
    </row>
    <row r="1171" spans="1:2" x14ac:dyDescent="0.25">
      <c r="A1171" t="s">
        <v>4566</v>
      </c>
      <c r="B1171" s="18" t="s">
        <v>8161</v>
      </c>
    </row>
    <row r="1172" spans="1:2" x14ac:dyDescent="0.25">
      <c r="A1172" t="s">
        <v>4567</v>
      </c>
      <c r="B1172" s="18" t="s">
        <v>8162</v>
      </c>
    </row>
    <row r="1173" spans="1:2" x14ac:dyDescent="0.25">
      <c r="A1173" t="s">
        <v>4568</v>
      </c>
      <c r="B1173" s="18" t="s">
        <v>8163</v>
      </c>
    </row>
    <row r="1174" spans="1:2" x14ac:dyDescent="0.25">
      <c r="A1174" t="s">
        <v>4569</v>
      </c>
      <c r="B1174" s="18" t="s">
        <v>8164</v>
      </c>
    </row>
    <row r="1175" spans="1:2" x14ac:dyDescent="0.25">
      <c r="A1175" t="s">
        <v>4570</v>
      </c>
      <c r="B1175" s="18" t="s">
        <v>8165</v>
      </c>
    </row>
    <row r="1176" spans="1:2" x14ac:dyDescent="0.25">
      <c r="A1176" t="s">
        <v>4224</v>
      </c>
      <c r="B1176" s="18" t="s">
        <v>8166</v>
      </c>
    </row>
    <row r="1177" spans="1:2" x14ac:dyDescent="0.25">
      <c r="A1177" t="s">
        <v>4571</v>
      </c>
      <c r="B1177" s="18" t="s">
        <v>8167</v>
      </c>
    </row>
    <row r="1178" spans="1:2" x14ac:dyDescent="0.25">
      <c r="A1178" t="s">
        <v>4572</v>
      </c>
      <c r="B1178" s="18" t="s">
        <v>8168</v>
      </c>
    </row>
    <row r="1179" spans="1:2" x14ac:dyDescent="0.25">
      <c r="A1179" t="s">
        <v>4573</v>
      </c>
      <c r="B1179" s="18" t="s">
        <v>8169</v>
      </c>
    </row>
    <row r="1180" spans="1:2" x14ac:dyDescent="0.25">
      <c r="A1180" t="s">
        <v>4490</v>
      </c>
      <c r="B1180" s="18" t="s">
        <v>8170</v>
      </c>
    </row>
    <row r="1181" spans="1:2" x14ac:dyDescent="0.25">
      <c r="A1181" t="s">
        <v>4574</v>
      </c>
      <c r="B1181" s="18" t="s">
        <v>8171</v>
      </c>
    </row>
    <row r="1182" spans="1:2" x14ac:dyDescent="0.25">
      <c r="A1182" t="s">
        <v>4575</v>
      </c>
      <c r="B1182" s="18" t="s">
        <v>8172</v>
      </c>
    </row>
    <row r="1183" spans="1:2" x14ac:dyDescent="0.25">
      <c r="A1183" t="s">
        <v>4576</v>
      </c>
      <c r="B1183" s="18" t="s">
        <v>8173</v>
      </c>
    </row>
    <row r="1184" spans="1:2" x14ac:dyDescent="0.25">
      <c r="A1184" t="s">
        <v>4577</v>
      </c>
      <c r="B1184" s="18" t="s">
        <v>8174</v>
      </c>
    </row>
    <row r="1185" spans="1:2" x14ac:dyDescent="0.25">
      <c r="A1185" t="s">
        <v>4578</v>
      </c>
      <c r="B1185" s="18" t="s">
        <v>8175</v>
      </c>
    </row>
    <row r="1186" spans="1:2" x14ac:dyDescent="0.25">
      <c r="A1186" t="s">
        <v>4579</v>
      </c>
      <c r="B1186" s="18" t="s">
        <v>8176</v>
      </c>
    </row>
    <row r="1187" spans="1:2" x14ac:dyDescent="0.25">
      <c r="A1187" t="s">
        <v>3556</v>
      </c>
      <c r="B1187" s="18" t="s">
        <v>8177</v>
      </c>
    </row>
    <row r="1188" spans="1:2" x14ac:dyDescent="0.25">
      <c r="A1188" t="s">
        <v>4580</v>
      </c>
      <c r="B1188" s="18" t="s">
        <v>8178</v>
      </c>
    </row>
    <row r="1189" spans="1:2" x14ac:dyDescent="0.25">
      <c r="A1189" t="s">
        <v>4581</v>
      </c>
      <c r="B1189" s="18" t="s">
        <v>8179</v>
      </c>
    </row>
    <row r="1190" spans="1:2" x14ac:dyDescent="0.25">
      <c r="A1190" t="s">
        <v>4582</v>
      </c>
      <c r="B1190" s="18" t="s">
        <v>3154</v>
      </c>
    </row>
    <row r="1191" spans="1:2" x14ac:dyDescent="0.25">
      <c r="A1191" t="s">
        <v>4583</v>
      </c>
      <c r="B1191" s="18" t="s">
        <v>8180</v>
      </c>
    </row>
    <row r="1192" spans="1:2" x14ac:dyDescent="0.25">
      <c r="A1192" t="s">
        <v>4383</v>
      </c>
      <c r="B1192" s="18" t="s">
        <v>8181</v>
      </c>
    </row>
    <row r="1193" spans="1:2" x14ac:dyDescent="0.25">
      <c r="A1193" t="s">
        <v>4584</v>
      </c>
      <c r="B1193" s="18" t="s">
        <v>3142</v>
      </c>
    </row>
    <row r="1194" spans="1:2" x14ac:dyDescent="0.25">
      <c r="A1194" t="s">
        <v>4585</v>
      </c>
      <c r="B1194" s="18" t="s">
        <v>8182</v>
      </c>
    </row>
    <row r="1195" spans="1:2" x14ac:dyDescent="0.25">
      <c r="A1195" t="s">
        <v>4586</v>
      </c>
      <c r="B1195" s="18" t="s">
        <v>3261</v>
      </c>
    </row>
    <row r="1196" spans="1:2" x14ac:dyDescent="0.25">
      <c r="A1196" t="s">
        <v>4587</v>
      </c>
      <c r="B1196" s="18" t="s">
        <v>8183</v>
      </c>
    </row>
    <row r="1197" spans="1:2" x14ac:dyDescent="0.25">
      <c r="A1197" t="s">
        <v>4588</v>
      </c>
      <c r="B1197" s="18" t="s">
        <v>3224</v>
      </c>
    </row>
    <row r="1198" spans="1:2" x14ac:dyDescent="0.25">
      <c r="A1198" t="s">
        <v>4589</v>
      </c>
      <c r="B1198" s="18" t="s">
        <v>8184</v>
      </c>
    </row>
    <row r="1199" spans="1:2" x14ac:dyDescent="0.25">
      <c r="A1199" t="s">
        <v>4590</v>
      </c>
      <c r="B1199" s="18" t="s">
        <v>3238</v>
      </c>
    </row>
    <row r="1200" spans="1:2" x14ac:dyDescent="0.25">
      <c r="A1200" t="s">
        <v>4591</v>
      </c>
      <c r="B1200" s="18" t="s">
        <v>8185</v>
      </c>
    </row>
    <row r="1201" spans="1:2" x14ac:dyDescent="0.25">
      <c r="A1201" t="s">
        <v>4592</v>
      </c>
      <c r="B1201" s="18" t="s">
        <v>8186</v>
      </c>
    </row>
    <row r="1202" spans="1:2" x14ac:dyDescent="0.25">
      <c r="A1202" t="s">
        <v>4593</v>
      </c>
      <c r="B1202" s="18" t="s">
        <v>8187</v>
      </c>
    </row>
    <row r="1203" spans="1:2" x14ac:dyDescent="0.25">
      <c r="A1203" t="s">
        <v>4594</v>
      </c>
      <c r="B1203" s="18" t="s">
        <v>8188</v>
      </c>
    </row>
    <row r="1204" spans="1:2" x14ac:dyDescent="0.25">
      <c r="A1204" t="s">
        <v>4365</v>
      </c>
      <c r="B1204" s="18" t="s">
        <v>8189</v>
      </c>
    </row>
    <row r="1205" spans="1:2" x14ac:dyDescent="0.25">
      <c r="A1205" t="s">
        <v>4595</v>
      </c>
      <c r="B1205" s="18" t="s">
        <v>8190</v>
      </c>
    </row>
    <row r="1206" spans="1:2" x14ac:dyDescent="0.25">
      <c r="A1206" t="s">
        <v>4596</v>
      </c>
      <c r="B1206" s="18" t="s">
        <v>8191</v>
      </c>
    </row>
    <row r="1207" spans="1:2" x14ac:dyDescent="0.25">
      <c r="A1207" t="s">
        <v>4597</v>
      </c>
      <c r="B1207" s="18" t="s">
        <v>8192</v>
      </c>
    </row>
    <row r="1208" spans="1:2" x14ac:dyDescent="0.25">
      <c r="A1208" t="s">
        <v>4598</v>
      </c>
      <c r="B1208" s="18" t="s">
        <v>8193</v>
      </c>
    </row>
    <row r="1209" spans="1:2" x14ac:dyDescent="0.25">
      <c r="A1209" t="s">
        <v>4599</v>
      </c>
      <c r="B1209" s="18" t="s">
        <v>2583</v>
      </c>
    </row>
    <row r="1210" spans="1:2" x14ac:dyDescent="0.25">
      <c r="A1210" t="s">
        <v>4580</v>
      </c>
      <c r="B1210" s="18" t="s">
        <v>8194</v>
      </c>
    </row>
    <row r="1211" spans="1:2" x14ac:dyDescent="0.25">
      <c r="A1211" t="s">
        <v>4600</v>
      </c>
      <c r="B1211" s="18" t="s">
        <v>8195</v>
      </c>
    </row>
    <row r="1212" spans="1:2" x14ac:dyDescent="0.25">
      <c r="A1212" t="s">
        <v>4531</v>
      </c>
      <c r="B1212" s="18" t="s">
        <v>8196</v>
      </c>
    </row>
    <row r="1213" spans="1:2" x14ac:dyDescent="0.25">
      <c r="A1213" t="s">
        <v>4601</v>
      </c>
      <c r="B1213" s="18" t="s">
        <v>8197</v>
      </c>
    </row>
    <row r="1214" spans="1:2" x14ac:dyDescent="0.25">
      <c r="A1214" t="s">
        <v>4602</v>
      </c>
      <c r="B1214" s="18" t="s">
        <v>8198</v>
      </c>
    </row>
    <row r="1215" spans="1:2" x14ac:dyDescent="0.25">
      <c r="A1215" t="s">
        <v>4603</v>
      </c>
      <c r="B1215" s="18" t="s">
        <v>8199</v>
      </c>
    </row>
    <row r="1216" spans="1:2" x14ac:dyDescent="0.25">
      <c r="A1216" t="s">
        <v>4604</v>
      </c>
      <c r="B1216" s="18" t="s">
        <v>8200</v>
      </c>
    </row>
    <row r="1217" spans="1:2" x14ac:dyDescent="0.25">
      <c r="A1217" t="s">
        <v>4605</v>
      </c>
      <c r="B1217" s="18" t="s">
        <v>8201</v>
      </c>
    </row>
    <row r="1218" spans="1:2" x14ac:dyDescent="0.25">
      <c r="A1218" t="s">
        <v>4606</v>
      </c>
      <c r="B1218" s="18" t="s">
        <v>8202</v>
      </c>
    </row>
    <row r="1219" spans="1:2" x14ac:dyDescent="0.25">
      <c r="A1219" t="s">
        <v>4607</v>
      </c>
      <c r="B1219" s="18" t="s">
        <v>8203</v>
      </c>
    </row>
    <row r="1220" spans="1:2" x14ac:dyDescent="0.25">
      <c r="A1220" t="s">
        <v>4608</v>
      </c>
      <c r="B1220" s="18" t="s">
        <v>8204</v>
      </c>
    </row>
    <row r="1221" spans="1:2" x14ac:dyDescent="0.25">
      <c r="A1221" t="s">
        <v>4609</v>
      </c>
      <c r="B1221" s="18" t="s">
        <v>8205</v>
      </c>
    </row>
    <row r="1222" spans="1:2" x14ac:dyDescent="0.25">
      <c r="A1222" t="s">
        <v>4610</v>
      </c>
      <c r="B1222" s="18" t="s">
        <v>3235</v>
      </c>
    </row>
    <row r="1223" spans="1:2" x14ac:dyDescent="0.25">
      <c r="A1223" t="s">
        <v>4611</v>
      </c>
      <c r="B1223" s="18" t="s">
        <v>3229</v>
      </c>
    </row>
    <row r="1224" spans="1:2" x14ac:dyDescent="0.25">
      <c r="A1224" t="s">
        <v>4612</v>
      </c>
      <c r="B1224" s="18" t="s">
        <v>8206</v>
      </c>
    </row>
    <row r="1225" spans="1:2" x14ac:dyDescent="0.25">
      <c r="A1225" t="s">
        <v>4613</v>
      </c>
      <c r="B1225" s="18" t="s">
        <v>8207</v>
      </c>
    </row>
    <row r="1226" spans="1:2" x14ac:dyDescent="0.25">
      <c r="A1226" t="s">
        <v>4614</v>
      </c>
      <c r="B1226" s="18" t="s">
        <v>8208</v>
      </c>
    </row>
    <row r="1227" spans="1:2" x14ac:dyDescent="0.25">
      <c r="A1227" t="s">
        <v>4615</v>
      </c>
      <c r="B1227" s="18" t="s">
        <v>8209</v>
      </c>
    </row>
    <row r="1228" spans="1:2" x14ac:dyDescent="0.25">
      <c r="A1228" t="s">
        <v>4446</v>
      </c>
      <c r="B1228" s="18" t="s">
        <v>2882</v>
      </c>
    </row>
    <row r="1229" spans="1:2" x14ac:dyDescent="0.25">
      <c r="A1229" t="s">
        <v>4087</v>
      </c>
      <c r="B1229" s="18" t="s">
        <v>8210</v>
      </c>
    </row>
    <row r="1230" spans="1:2" x14ac:dyDescent="0.25">
      <c r="A1230" t="s">
        <v>3933</v>
      </c>
      <c r="B1230" s="18" t="s">
        <v>8211</v>
      </c>
    </row>
    <row r="1231" spans="1:2" x14ac:dyDescent="0.25">
      <c r="A1231" t="s">
        <v>4616</v>
      </c>
      <c r="B1231" s="18" t="s">
        <v>8212</v>
      </c>
    </row>
    <row r="1232" spans="1:2" x14ac:dyDescent="0.25">
      <c r="A1232" t="s">
        <v>4617</v>
      </c>
      <c r="B1232" s="18" t="s">
        <v>8213</v>
      </c>
    </row>
    <row r="1233" spans="1:2" x14ac:dyDescent="0.25">
      <c r="A1233" t="s">
        <v>4618</v>
      </c>
      <c r="B1233" s="18" t="s">
        <v>8214</v>
      </c>
    </row>
    <row r="1234" spans="1:2" x14ac:dyDescent="0.25">
      <c r="A1234" t="s">
        <v>3547</v>
      </c>
      <c r="B1234" s="18" t="s">
        <v>8215</v>
      </c>
    </row>
    <row r="1235" spans="1:2" x14ac:dyDescent="0.25">
      <c r="A1235" t="s">
        <v>4619</v>
      </c>
      <c r="B1235" s="18" t="s">
        <v>3040</v>
      </c>
    </row>
    <row r="1236" spans="1:2" x14ac:dyDescent="0.25">
      <c r="A1236" t="s">
        <v>4620</v>
      </c>
      <c r="B1236" s="18" t="s">
        <v>8216</v>
      </c>
    </row>
    <row r="1237" spans="1:2" x14ac:dyDescent="0.25">
      <c r="A1237" t="s">
        <v>4621</v>
      </c>
      <c r="B1237" s="18" t="s">
        <v>8217</v>
      </c>
    </row>
    <row r="1238" spans="1:2" x14ac:dyDescent="0.25">
      <c r="A1238" t="s">
        <v>4622</v>
      </c>
      <c r="B1238" s="18" t="s">
        <v>8218</v>
      </c>
    </row>
    <row r="1239" spans="1:2" x14ac:dyDescent="0.25">
      <c r="A1239" t="s">
        <v>4623</v>
      </c>
      <c r="B1239" s="18" t="s">
        <v>3204</v>
      </c>
    </row>
    <row r="1240" spans="1:2" x14ac:dyDescent="0.25">
      <c r="A1240" t="s">
        <v>4624</v>
      </c>
      <c r="B1240" s="18" t="s">
        <v>8219</v>
      </c>
    </row>
    <row r="1241" spans="1:2" x14ac:dyDescent="0.25">
      <c r="A1241" t="s">
        <v>4625</v>
      </c>
      <c r="B1241" s="18" t="s">
        <v>8220</v>
      </c>
    </row>
    <row r="1242" spans="1:2" x14ac:dyDescent="0.25">
      <c r="A1242" t="s">
        <v>4626</v>
      </c>
      <c r="B1242" s="18" t="s">
        <v>8221</v>
      </c>
    </row>
    <row r="1243" spans="1:2" x14ac:dyDescent="0.25">
      <c r="A1243" t="s">
        <v>4627</v>
      </c>
      <c r="B1243" s="18" t="s">
        <v>8222</v>
      </c>
    </row>
    <row r="1244" spans="1:2" x14ac:dyDescent="0.25">
      <c r="A1244" t="s">
        <v>4628</v>
      </c>
      <c r="B1244" s="18" t="s">
        <v>8223</v>
      </c>
    </row>
    <row r="1245" spans="1:2" x14ac:dyDescent="0.25">
      <c r="A1245" t="s">
        <v>4629</v>
      </c>
      <c r="B1245" s="18" t="s">
        <v>8224</v>
      </c>
    </row>
    <row r="1246" spans="1:2" x14ac:dyDescent="0.25">
      <c r="A1246" t="s">
        <v>4630</v>
      </c>
      <c r="B1246" s="18" t="s">
        <v>8225</v>
      </c>
    </row>
    <row r="1247" spans="1:2" x14ac:dyDescent="0.25">
      <c r="A1247" t="s">
        <v>4631</v>
      </c>
      <c r="B1247" s="18" t="s">
        <v>8226</v>
      </c>
    </row>
    <row r="1248" spans="1:2" x14ac:dyDescent="0.25">
      <c r="A1248" t="s">
        <v>4632</v>
      </c>
      <c r="B1248" s="18" t="s">
        <v>8227</v>
      </c>
    </row>
    <row r="1249" spans="1:2" x14ac:dyDescent="0.25">
      <c r="A1249" t="s">
        <v>4633</v>
      </c>
      <c r="B1249" s="18" t="s">
        <v>8228</v>
      </c>
    </row>
    <row r="1250" spans="1:2" x14ac:dyDescent="0.25">
      <c r="A1250" t="s">
        <v>4634</v>
      </c>
      <c r="B1250" s="18" t="s">
        <v>8229</v>
      </c>
    </row>
    <row r="1251" spans="1:2" x14ac:dyDescent="0.25">
      <c r="A1251" t="s">
        <v>4635</v>
      </c>
      <c r="B1251" s="18" t="s">
        <v>8230</v>
      </c>
    </row>
    <row r="1252" spans="1:2" x14ac:dyDescent="0.25">
      <c r="A1252" t="s">
        <v>4636</v>
      </c>
      <c r="B1252" s="18" t="s">
        <v>8231</v>
      </c>
    </row>
    <row r="1253" spans="1:2" x14ac:dyDescent="0.25">
      <c r="A1253" t="s">
        <v>4637</v>
      </c>
      <c r="B1253" s="18" t="s">
        <v>8232</v>
      </c>
    </row>
    <row r="1254" spans="1:2" x14ac:dyDescent="0.25">
      <c r="A1254" t="s">
        <v>4638</v>
      </c>
      <c r="B1254" s="18" t="s">
        <v>3134</v>
      </c>
    </row>
    <row r="1255" spans="1:2" x14ac:dyDescent="0.25">
      <c r="A1255" t="s">
        <v>4574</v>
      </c>
      <c r="B1255" s="18" t="s">
        <v>8233</v>
      </c>
    </row>
    <row r="1256" spans="1:2" x14ac:dyDescent="0.25">
      <c r="A1256" t="s">
        <v>4364</v>
      </c>
      <c r="B1256" s="18" t="s">
        <v>8234</v>
      </c>
    </row>
    <row r="1257" spans="1:2" x14ac:dyDescent="0.25">
      <c r="A1257" t="s">
        <v>4639</v>
      </c>
      <c r="B1257" s="18" t="s">
        <v>8235</v>
      </c>
    </row>
    <row r="1258" spans="1:2" x14ac:dyDescent="0.25">
      <c r="A1258" t="s">
        <v>4640</v>
      </c>
      <c r="B1258" s="18" t="s">
        <v>8236</v>
      </c>
    </row>
    <row r="1259" spans="1:2" x14ac:dyDescent="0.25">
      <c r="A1259" t="s">
        <v>3913</v>
      </c>
      <c r="B1259" s="18" t="s">
        <v>8237</v>
      </c>
    </row>
    <row r="1260" spans="1:2" x14ac:dyDescent="0.25">
      <c r="A1260" t="s">
        <v>4641</v>
      </c>
      <c r="B1260" s="18" t="s">
        <v>8238</v>
      </c>
    </row>
    <row r="1261" spans="1:2" x14ac:dyDescent="0.25">
      <c r="A1261" t="s">
        <v>4642</v>
      </c>
      <c r="B1261" s="18" t="s">
        <v>8239</v>
      </c>
    </row>
    <row r="1262" spans="1:2" x14ac:dyDescent="0.25">
      <c r="A1262" t="s">
        <v>3842</v>
      </c>
      <c r="B1262" s="18" t="s">
        <v>8240</v>
      </c>
    </row>
    <row r="1263" spans="1:2" x14ac:dyDescent="0.25">
      <c r="A1263" t="s">
        <v>4643</v>
      </c>
      <c r="B1263" s="18" t="s">
        <v>8241</v>
      </c>
    </row>
    <row r="1264" spans="1:2" x14ac:dyDescent="0.25">
      <c r="A1264" t="s">
        <v>4644</v>
      </c>
      <c r="B1264" s="18" t="s">
        <v>8242</v>
      </c>
    </row>
    <row r="1265" spans="1:2" x14ac:dyDescent="0.25">
      <c r="A1265" t="s">
        <v>4645</v>
      </c>
      <c r="B1265" s="18" t="s">
        <v>8243</v>
      </c>
    </row>
    <row r="1266" spans="1:2" x14ac:dyDescent="0.25">
      <c r="A1266" t="s">
        <v>4646</v>
      </c>
      <c r="B1266" s="18" t="s">
        <v>8244</v>
      </c>
    </row>
    <row r="1267" spans="1:2" x14ac:dyDescent="0.25">
      <c r="A1267" t="s">
        <v>4647</v>
      </c>
      <c r="B1267" s="18" t="s">
        <v>8245</v>
      </c>
    </row>
    <row r="1268" spans="1:2" x14ac:dyDescent="0.25">
      <c r="A1268" t="s">
        <v>4648</v>
      </c>
      <c r="B1268" s="18" t="s">
        <v>8246</v>
      </c>
    </row>
    <row r="1269" spans="1:2" x14ac:dyDescent="0.25">
      <c r="A1269" t="s">
        <v>4649</v>
      </c>
      <c r="B1269" s="18" t="s">
        <v>8247</v>
      </c>
    </row>
    <row r="1270" spans="1:2" x14ac:dyDescent="0.25">
      <c r="A1270" t="s">
        <v>4650</v>
      </c>
      <c r="B1270" s="18" t="s">
        <v>8248</v>
      </c>
    </row>
    <row r="1271" spans="1:2" x14ac:dyDescent="0.25">
      <c r="A1271" t="s">
        <v>4651</v>
      </c>
      <c r="B1271" s="18" t="s">
        <v>8249</v>
      </c>
    </row>
    <row r="1272" spans="1:2" x14ac:dyDescent="0.25">
      <c r="A1272" t="s">
        <v>4652</v>
      </c>
      <c r="B1272" s="18" t="s">
        <v>8250</v>
      </c>
    </row>
    <row r="1273" spans="1:2" x14ac:dyDescent="0.25">
      <c r="A1273" t="s">
        <v>4653</v>
      </c>
      <c r="B1273" s="18" t="s">
        <v>8251</v>
      </c>
    </row>
    <row r="1274" spans="1:2" x14ac:dyDescent="0.25">
      <c r="A1274" t="s">
        <v>4654</v>
      </c>
      <c r="B1274" s="18" t="s">
        <v>8252</v>
      </c>
    </row>
    <row r="1275" spans="1:2" x14ac:dyDescent="0.25">
      <c r="A1275" t="s">
        <v>4655</v>
      </c>
      <c r="B1275" s="18" t="s">
        <v>8253</v>
      </c>
    </row>
    <row r="1276" spans="1:2" x14ac:dyDescent="0.25">
      <c r="A1276" t="s">
        <v>4656</v>
      </c>
      <c r="B1276" s="18" t="s">
        <v>8254</v>
      </c>
    </row>
    <row r="1277" spans="1:2" x14ac:dyDescent="0.25">
      <c r="A1277" t="s">
        <v>4068</v>
      </c>
      <c r="B1277" s="18" t="s">
        <v>8255</v>
      </c>
    </row>
    <row r="1278" spans="1:2" x14ac:dyDescent="0.25">
      <c r="A1278" t="s">
        <v>4657</v>
      </c>
      <c r="B1278" s="18" t="s">
        <v>8256</v>
      </c>
    </row>
    <row r="1279" spans="1:2" x14ac:dyDescent="0.25">
      <c r="A1279" t="s">
        <v>4622</v>
      </c>
      <c r="B1279" s="18" t="s">
        <v>8257</v>
      </c>
    </row>
    <row r="1280" spans="1:2" x14ac:dyDescent="0.25">
      <c r="A1280" t="s">
        <v>4658</v>
      </c>
      <c r="B1280" s="18" t="s">
        <v>8258</v>
      </c>
    </row>
    <row r="1281" spans="1:2" x14ac:dyDescent="0.25">
      <c r="A1281" t="s">
        <v>4659</v>
      </c>
      <c r="B1281" s="18" t="s">
        <v>3208</v>
      </c>
    </row>
    <row r="1282" spans="1:2" x14ac:dyDescent="0.25">
      <c r="A1282" t="s">
        <v>4660</v>
      </c>
      <c r="B1282" s="18" t="s">
        <v>8259</v>
      </c>
    </row>
    <row r="1283" spans="1:2" x14ac:dyDescent="0.25">
      <c r="A1283" t="s">
        <v>4661</v>
      </c>
      <c r="B1283" s="18" t="s">
        <v>8260</v>
      </c>
    </row>
    <row r="1284" spans="1:2" x14ac:dyDescent="0.25">
      <c r="A1284" t="s">
        <v>4662</v>
      </c>
      <c r="B1284" s="18" t="s">
        <v>8261</v>
      </c>
    </row>
    <row r="1285" spans="1:2" x14ac:dyDescent="0.25">
      <c r="A1285" t="s">
        <v>4663</v>
      </c>
      <c r="B1285" s="18" t="s">
        <v>3150</v>
      </c>
    </row>
    <row r="1286" spans="1:2" x14ac:dyDescent="0.25">
      <c r="A1286" t="s">
        <v>4664</v>
      </c>
      <c r="B1286" s="18" t="s">
        <v>8262</v>
      </c>
    </row>
    <row r="1287" spans="1:2" x14ac:dyDescent="0.25">
      <c r="A1287" t="s">
        <v>4452</v>
      </c>
      <c r="B1287" s="18" t="s">
        <v>8263</v>
      </c>
    </row>
    <row r="1288" spans="1:2" x14ac:dyDescent="0.25">
      <c r="A1288" t="s">
        <v>4665</v>
      </c>
      <c r="B1288" s="18" t="s">
        <v>8264</v>
      </c>
    </row>
    <row r="1289" spans="1:2" x14ac:dyDescent="0.25">
      <c r="A1289" t="s">
        <v>4666</v>
      </c>
      <c r="B1289" s="18" t="s">
        <v>8265</v>
      </c>
    </row>
    <row r="1290" spans="1:2" x14ac:dyDescent="0.25">
      <c r="A1290" t="s">
        <v>4383</v>
      </c>
      <c r="B1290" s="18" t="s">
        <v>8266</v>
      </c>
    </row>
    <row r="1291" spans="1:2" x14ac:dyDescent="0.25">
      <c r="A1291" t="s">
        <v>4055</v>
      </c>
      <c r="B1291" s="18" t="s">
        <v>8267</v>
      </c>
    </row>
    <row r="1292" spans="1:2" x14ac:dyDescent="0.25">
      <c r="A1292" t="s">
        <v>4667</v>
      </c>
      <c r="B1292" s="18" t="s">
        <v>3111</v>
      </c>
    </row>
    <row r="1293" spans="1:2" x14ac:dyDescent="0.25">
      <c r="A1293" t="s">
        <v>3555</v>
      </c>
      <c r="B1293" s="18" t="s">
        <v>8268</v>
      </c>
    </row>
    <row r="1294" spans="1:2" x14ac:dyDescent="0.25">
      <c r="A1294" t="s">
        <v>4668</v>
      </c>
      <c r="B1294" s="18" t="s">
        <v>8269</v>
      </c>
    </row>
    <row r="1295" spans="1:2" x14ac:dyDescent="0.25">
      <c r="A1295" t="s">
        <v>4669</v>
      </c>
      <c r="B1295" s="18" t="s">
        <v>8270</v>
      </c>
    </row>
    <row r="1296" spans="1:2" x14ac:dyDescent="0.25">
      <c r="A1296" t="s">
        <v>4670</v>
      </c>
      <c r="B1296" s="18" t="s">
        <v>8271</v>
      </c>
    </row>
    <row r="1297" spans="1:2" x14ac:dyDescent="0.25">
      <c r="A1297" t="s">
        <v>4671</v>
      </c>
      <c r="B1297" s="18" t="s">
        <v>8272</v>
      </c>
    </row>
    <row r="1298" spans="1:2" x14ac:dyDescent="0.25">
      <c r="A1298" t="s">
        <v>4672</v>
      </c>
      <c r="B1298" s="18" t="s">
        <v>8273</v>
      </c>
    </row>
    <row r="1299" spans="1:2" x14ac:dyDescent="0.25">
      <c r="A1299" t="s">
        <v>4673</v>
      </c>
      <c r="B1299" s="18" t="s">
        <v>8274</v>
      </c>
    </row>
    <row r="1300" spans="1:2" x14ac:dyDescent="0.25">
      <c r="A1300" t="s">
        <v>4674</v>
      </c>
      <c r="B1300" s="18" t="s">
        <v>8275</v>
      </c>
    </row>
    <row r="1301" spans="1:2" x14ac:dyDescent="0.25">
      <c r="A1301" t="s">
        <v>4675</v>
      </c>
      <c r="B1301" s="18" t="s">
        <v>8276</v>
      </c>
    </row>
    <row r="1302" spans="1:2" x14ac:dyDescent="0.25">
      <c r="A1302" t="s">
        <v>4676</v>
      </c>
      <c r="B1302" s="18" t="s">
        <v>8277</v>
      </c>
    </row>
    <row r="1303" spans="1:2" x14ac:dyDescent="0.25">
      <c r="A1303" t="s">
        <v>4677</v>
      </c>
      <c r="B1303" s="18" t="s">
        <v>8278</v>
      </c>
    </row>
    <row r="1304" spans="1:2" x14ac:dyDescent="0.25">
      <c r="A1304" t="s">
        <v>4678</v>
      </c>
      <c r="B1304" s="18" t="s">
        <v>8279</v>
      </c>
    </row>
    <row r="1305" spans="1:2" x14ac:dyDescent="0.25">
      <c r="A1305" t="s">
        <v>4679</v>
      </c>
      <c r="B1305" s="18" t="s">
        <v>8280</v>
      </c>
    </row>
    <row r="1306" spans="1:2" x14ac:dyDescent="0.25">
      <c r="A1306" t="s">
        <v>4680</v>
      </c>
      <c r="B1306" s="18" t="s">
        <v>8281</v>
      </c>
    </row>
    <row r="1307" spans="1:2" x14ac:dyDescent="0.25">
      <c r="A1307" t="s">
        <v>4681</v>
      </c>
      <c r="B1307" s="18" t="s">
        <v>8282</v>
      </c>
    </row>
    <row r="1308" spans="1:2" x14ac:dyDescent="0.25">
      <c r="A1308" t="s">
        <v>4682</v>
      </c>
      <c r="B1308" s="18" t="s">
        <v>8283</v>
      </c>
    </row>
    <row r="1309" spans="1:2" x14ac:dyDescent="0.25">
      <c r="A1309" t="s">
        <v>4683</v>
      </c>
      <c r="B1309" s="18" t="s">
        <v>8284</v>
      </c>
    </row>
    <row r="1310" spans="1:2" x14ac:dyDescent="0.25">
      <c r="A1310" t="s">
        <v>4684</v>
      </c>
      <c r="B1310" s="18" t="s">
        <v>8285</v>
      </c>
    </row>
    <row r="1311" spans="1:2" x14ac:dyDescent="0.25">
      <c r="A1311" t="s">
        <v>4685</v>
      </c>
      <c r="B1311" s="18" t="s">
        <v>8286</v>
      </c>
    </row>
    <row r="1312" spans="1:2" x14ac:dyDescent="0.25">
      <c r="A1312" t="s">
        <v>4686</v>
      </c>
      <c r="B1312" s="18" t="s">
        <v>8287</v>
      </c>
    </row>
    <row r="1313" spans="1:2" x14ac:dyDescent="0.25">
      <c r="A1313" t="s">
        <v>4687</v>
      </c>
      <c r="B1313" s="18" t="s">
        <v>8288</v>
      </c>
    </row>
    <row r="1314" spans="1:2" x14ac:dyDescent="0.25">
      <c r="A1314" t="s">
        <v>4688</v>
      </c>
      <c r="B1314" s="18" t="s">
        <v>8289</v>
      </c>
    </row>
    <row r="1315" spans="1:2" x14ac:dyDescent="0.25">
      <c r="A1315" t="s">
        <v>4689</v>
      </c>
      <c r="B1315" s="18" t="s">
        <v>3210</v>
      </c>
    </row>
    <row r="1316" spans="1:2" x14ac:dyDescent="0.25">
      <c r="A1316" t="s">
        <v>4690</v>
      </c>
      <c r="B1316" s="18" t="s">
        <v>8290</v>
      </c>
    </row>
    <row r="1317" spans="1:2" x14ac:dyDescent="0.25">
      <c r="A1317" t="s">
        <v>4691</v>
      </c>
      <c r="B1317" s="18" t="s">
        <v>8291</v>
      </c>
    </row>
    <row r="1318" spans="1:2" x14ac:dyDescent="0.25">
      <c r="A1318" t="s">
        <v>4692</v>
      </c>
      <c r="B1318" s="18" t="s">
        <v>8292</v>
      </c>
    </row>
    <row r="1319" spans="1:2" x14ac:dyDescent="0.25">
      <c r="A1319" t="s">
        <v>4693</v>
      </c>
      <c r="B1319" s="18" t="s">
        <v>8293</v>
      </c>
    </row>
    <row r="1320" spans="1:2" x14ac:dyDescent="0.25">
      <c r="A1320" t="s">
        <v>4694</v>
      </c>
      <c r="B1320" s="18" t="s">
        <v>8294</v>
      </c>
    </row>
    <row r="1321" spans="1:2" x14ac:dyDescent="0.25">
      <c r="A1321" t="s">
        <v>4695</v>
      </c>
      <c r="B1321" s="18" t="s">
        <v>8295</v>
      </c>
    </row>
    <row r="1322" spans="1:2" x14ac:dyDescent="0.25">
      <c r="A1322" t="s">
        <v>4696</v>
      </c>
      <c r="B1322" s="18" t="s">
        <v>8296</v>
      </c>
    </row>
    <row r="1323" spans="1:2" x14ac:dyDescent="0.25">
      <c r="A1323" t="s">
        <v>4697</v>
      </c>
      <c r="B1323" s="18" t="s">
        <v>8297</v>
      </c>
    </row>
    <row r="1324" spans="1:2" x14ac:dyDescent="0.25">
      <c r="A1324" t="s">
        <v>4698</v>
      </c>
      <c r="B1324" s="18" t="s">
        <v>8298</v>
      </c>
    </row>
    <row r="1325" spans="1:2" x14ac:dyDescent="0.25">
      <c r="A1325" t="s">
        <v>4699</v>
      </c>
      <c r="B1325" s="18" t="s">
        <v>8299</v>
      </c>
    </row>
    <row r="1326" spans="1:2" x14ac:dyDescent="0.25">
      <c r="A1326" t="s">
        <v>3772</v>
      </c>
      <c r="B1326" s="18" t="s">
        <v>8300</v>
      </c>
    </row>
    <row r="1327" spans="1:2" x14ac:dyDescent="0.25">
      <c r="A1327" t="s">
        <v>4700</v>
      </c>
      <c r="B1327" s="18" t="s">
        <v>8301</v>
      </c>
    </row>
    <row r="1328" spans="1:2" x14ac:dyDescent="0.25">
      <c r="A1328" t="s">
        <v>4701</v>
      </c>
      <c r="B1328" s="18" t="s">
        <v>8302</v>
      </c>
    </row>
    <row r="1329" spans="1:2" x14ac:dyDescent="0.25">
      <c r="A1329" t="s">
        <v>4702</v>
      </c>
      <c r="B1329" s="18" t="s">
        <v>8303</v>
      </c>
    </row>
    <row r="1330" spans="1:2" x14ac:dyDescent="0.25">
      <c r="A1330" t="s">
        <v>3602</v>
      </c>
      <c r="B1330" s="18" t="s">
        <v>8304</v>
      </c>
    </row>
    <row r="1331" spans="1:2" x14ac:dyDescent="0.25">
      <c r="A1331" t="s">
        <v>4703</v>
      </c>
      <c r="B1331" s="18" t="s">
        <v>8305</v>
      </c>
    </row>
    <row r="1332" spans="1:2" x14ac:dyDescent="0.25">
      <c r="A1332" t="s">
        <v>4704</v>
      </c>
      <c r="B1332" s="18" t="s">
        <v>8306</v>
      </c>
    </row>
    <row r="1333" spans="1:2" x14ac:dyDescent="0.25">
      <c r="A1333" t="s">
        <v>4705</v>
      </c>
      <c r="B1333" s="18" t="s">
        <v>8307</v>
      </c>
    </row>
    <row r="1334" spans="1:2" x14ac:dyDescent="0.25">
      <c r="A1334" t="s">
        <v>4706</v>
      </c>
      <c r="B1334" s="18" t="s">
        <v>8308</v>
      </c>
    </row>
    <row r="1335" spans="1:2" x14ac:dyDescent="0.25">
      <c r="A1335" t="s">
        <v>4707</v>
      </c>
      <c r="B1335" s="18" t="s">
        <v>8309</v>
      </c>
    </row>
    <row r="1336" spans="1:2" x14ac:dyDescent="0.25">
      <c r="A1336" t="s">
        <v>4708</v>
      </c>
      <c r="B1336" s="18" t="s">
        <v>8310</v>
      </c>
    </row>
    <row r="1337" spans="1:2" x14ac:dyDescent="0.25">
      <c r="A1337" t="s">
        <v>4709</v>
      </c>
      <c r="B1337" s="18" t="s">
        <v>8311</v>
      </c>
    </row>
    <row r="1338" spans="1:2" x14ac:dyDescent="0.25">
      <c r="A1338" t="s">
        <v>4710</v>
      </c>
      <c r="B1338" s="18" t="s">
        <v>8312</v>
      </c>
    </row>
    <row r="1339" spans="1:2" x14ac:dyDescent="0.25">
      <c r="A1339" t="s">
        <v>4711</v>
      </c>
      <c r="B1339" s="18" t="s">
        <v>8313</v>
      </c>
    </row>
    <row r="1340" spans="1:2" x14ac:dyDescent="0.25">
      <c r="A1340" t="s">
        <v>4712</v>
      </c>
      <c r="B1340" s="18" t="s">
        <v>8314</v>
      </c>
    </row>
    <row r="1341" spans="1:2" x14ac:dyDescent="0.25">
      <c r="A1341" t="s">
        <v>4221</v>
      </c>
      <c r="B1341" s="18" t="s">
        <v>8315</v>
      </c>
    </row>
    <row r="1342" spans="1:2" x14ac:dyDescent="0.25">
      <c r="A1342" t="s">
        <v>4713</v>
      </c>
      <c r="B1342" s="18" t="s">
        <v>2615</v>
      </c>
    </row>
    <row r="1343" spans="1:2" x14ac:dyDescent="0.25">
      <c r="A1343" t="s">
        <v>4714</v>
      </c>
      <c r="B1343" s="18" t="s">
        <v>8316</v>
      </c>
    </row>
    <row r="1344" spans="1:2" x14ac:dyDescent="0.25">
      <c r="A1344" t="s">
        <v>4715</v>
      </c>
      <c r="B1344" s="18" t="s">
        <v>8317</v>
      </c>
    </row>
    <row r="1345" spans="1:2" x14ac:dyDescent="0.25">
      <c r="A1345" t="s">
        <v>4716</v>
      </c>
      <c r="B1345" s="18" t="s">
        <v>3203</v>
      </c>
    </row>
    <row r="1346" spans="1:2" x14ac:dyDescent="0.25">
      <c r="A1346" t="s">
        <v>4717</v>
      </c>
      <c r="B1346" s="18" t="s">
        <v>3131</v>
      </c>
    </row>
    <row r="1347" spans="1:2" x14ac:dyDescent="0.25">
      <c r="A1347" t="s">
        <v>4718</v>
      </c>
      <c r="B1347" s="18" t="s">
        <v>8318</v>
      </c>
    </row>
    <row r="1348" spans="1:2" x14ac:dyDescent="0.25">
      <c r="A1348" t="s">
        <v>4719</v>
      </c>
      <c r="B1348" s="18" t="s">
        <v>8319</v>
      </c>
    </row>
    <row r="1349" spans="1:2" x14ac:dyDescent="0.25">
      <c r="A1349" t="s">
        <v>4720</v>
      </c>
      <c r="B1349" s="18" t="s">
        <v>8320</v>
      </c>
    </row>
    <row r="1350" spans="1:2" x14ac:dyDescent="0.25">
      <c r="A1350" t="s">
        <v>4721</v>
      </c>
      <c r="B1350" s="18" t="s">
        <v>8321</v>
      </c>
    </row>
    <row r="1351" spans="1:2" x14ac:dyDescent="0.25">
      <c r="A1351" t="s">
        <v>4722</v>
      </c>
      <c r="B1351" s="18" t="s">
        <v>8322</v>
      </c>
    </row>
    <row r="1352" spans="1:2" x14ac:dyDescent="0.25">
      <c r="A1352" t="s">
        <v>3659</v>
      </c>
      <c r="B1352" s="18" t="s">
        <v>3267</v>
      </c>
    </row>
    <row r="1353" spans="1:2" x14ac:dyDescent="0.25">
      <c r="A1353" t="s">
        <v>4723</v>
      </c>
      <c r="B1353" s="18" t="s">
        <v>8323</v>
      </c>
    </row>
    <row r="1354" spans="1:2" x14ac:dyDescent="0.25">
      <c r="A1354" t="s">
        <v>4724</v>
      </c>
      <c r="B1354" s="18" t="s">
        <v>8324</v>
      </c>
    </row>
    <row r="1355" spans="1:2" x14ac:dyDescent="0.25">
      <c r="A1355" t="s">
        <v>4725</v>
      </c>
      <c r="B1355" s="18" t="s">
        <v>8325</v>
      </c>
    </row>
    <row r="1356" spans="1:2" x14ac:dyDescent="0.25">
      <c r="A1356" t="s">
        <v>4726</v>
      </c>
      <c r="B1356" s="18" t="s">
        <v>8326</v>
      </c>
    </row>
    <row r="1357" spans="1:2" x14ac:dyDescent="0.25">
      <c r="A1357" t="s">
        <v>4727</v>
      </c>
      <c r="B1357" s="18" t="s">
        <v>8327</v>
      </c>
    </row>
    <row r="1358" spans="1:2" x14ac:dyDescent="0.25">
      <c r="A1358" t="s">
        <v>4728</v>
      </c>
      <c r="B1358" s="18" t="s">
        <v>8328</v>
      </c>
    </row>
    <row r="1359" spans="1:2" x14ac:dyDescent="0.25">
      <c r="A1359" t="s">
        <v>4371</v>
      </c>
      <c r="B1359" s="18" t="s">
        <v>8329</v>
      </c>
    </row>
    <row r="1360" spans="1:2" x14ac:dyDescent="0.25">
      <c r="A1360" t="s">
        <v>4729</v>
      </c>
      <c r="B1360" s="18" t="s">
        <v>8330</v>
      </c>
    </row>
    <row r="1361" spans="1:2" x14ac:dyDescent="0.25">
      <c r="A1361" t="s">
        <v>4730</v>
      </c>
      <c r="B1361" s="18" t="s">
        <v>8331</v>
      </c>
    </row>
    <row r="1362" spans="1:2" x14ac:dyDescent="0.25">
      <c r="A1362" t="s">
        <v>4731</v>
      </c>
      <c r="B1362" s="18" t="s">
        <v>3118</v>
      </c>
    </row>
    <row r="1363" spans="1:2" x14ac:dyDescent="0.25">
      <c r="A1363" t="s">
        <v>4732</v>
      </c>
      <c r="B1363" s="18" t="s">
        <v>8332</v>
      </c>
    </row>
    <row r="1364" spans="1:2" x14ac:dyDescent="0.25">
      <c r="A1364" t="s">
        <v>4733</v>
      </c>
      <c r="B1364" s="18" t="s">
        <v>3151</v>
      </c>
    </row>
    <row r="1365" spans="1:2" x14ac:dyDescent="0.25">
      <c r="A1365" t="s">
        <v>4734</v>
      </c>
      <c r="B1365" s="18" t="s">
        <v>8333</v>
      </c>
    </row>
    <row r="1366" spans="1:2" x14ac:dyDescent="0.25">
      <c r="A1366" t="s">
        <v>4735</v>
      </c>
      <c r="B1366" s="18" t="s">
        <v>8334</v>
      </c>
    </row>
    <row r="1367" spans="1:2" x14ac:dyDescent="0.25">
      <c r="A1367" t="s">
        <v>4736</v>
      </c>
      <c r="B1367" s="18" t="s">
        <v>3227</v>
      </c>
    </row>
    <row r="1368" spans="1:2" x14ac:dyDescent="0.25">
      <c r="A1368" t="s">
        <v>4737</v>
      </c>
      <c r="B1368" s="18" t="s">
        <v>8335</v>
      </c>
    </row>
    <row r="1369" spans="1:2" x14ac:dyDescent="0.25">
      <c r="A1369" t="s">
        <v>4738</v>
      </c>
      <c r="B1369" s="18" t="s">
        <v>8336</v>
      </c>
    </row>
    <row r="1370" spans="1:2" x14ac:dyDescent="0.25">
      <c r="A1370" t="s">
        <v>4739</v>
      </c>
      <c r="B1370" s="18" t="s">
        <v>8337</v>
      </c>
    </row>
    <row r="1371" spans="1:2" x14ac:dyDescent="0.25">
      <c r="A1371" t="s">
        <v>4740</v>
      </c>
      <c r="B1371" s="18" t="s">
        <v>3032</v>
      </c>
    </row>
    <row r="1372" spans="1:2" x14ac:dyDescent="0.25">
      <c r="A1372" t="s">
        <v>4741</v>
      </c>
      <c r="B1372" s="18" t="s">
        <v>8338</v>
      </c>
    </row>
    <row r="1373" spans="1:2" x14ac:dyDescent="0.25">
      <c r="A1373" t="s">
        <v>4742</v>
      </c>
      <c r="B1373" s="18" t="s">
        <v>8339</v>
      </c>
    </row>
    <row r="1374" spans="1:2" x14ac:dyDescent="0.25">
      <c r="A1374" t="s">
        <v>4743</v>
      </c>
      <c r="B1374" s="18" t="s">
        <v>8340</v>
      </c>
    </row>
    <row r="1375" spans="1:2" x14ac:dyDescent="0.25">
      <c r="A1375" t="s">
        <v>4463</v>
      </c>
      <c r="B1375" s="18" t="s">
        <v>8341</v>
      </c>
    </row>
    <row r="1376" spans="1:2" x14ac:dyDescent="0.25">
      <c r="A1376" t="s">
        <v>4744</v>
      </c>
      <c r="B1376" s="18" t="s">
        <v>8342</v>
      </c>
    </row>
    <row r="1377" spans="1:2" x14ac:dyDescent="0.25">
      <c r="A1377" t="s">
        <v>4745</v>
      </c>
      <c r="B1377" s="18" t="s">
        <v>2611</v>
      </c>
    </row>
    <row r="1378" spans="1:2" x14ac:dyDescent="0.25">
      <c r="A1378" t="s">
        <v>4746</v>
      </c>
      <c r="B1378" s="18" t="s">
        <v>8343</v>
      </c>
    </row>
    <row r="1379" spans="1:2" x14ac:dyDescent="0.25">
      <c r="A1379" t="s">
        <v>4747</v>
      </c>
      <c r="B1379" s="18" t="s">
        <v>8344</v>
      </c>
    </row>
    <row r="1380" spans="1:2" x14ac:dyDescent="0.25">
      <c r="A1380" t="s">
        <v>4748</v>
      </c>
      <c r="B1380" s="18" t="s">
        <v>8345</v>
      </c>
    </row>
    <row r="1381" spans="1:2" x14ac:dyDescent="0.25">
      <c r="A1381" t="s">
        <v>4749</v>
      </c>
      <c r="B1381" s="18" t="s">
        <v>8346</v>
      </c>
    </row>
    <row r="1382" spans="1:2" x14ac:dyDescent="0.25">
      <c r="A1382" t="s">
        <v>4750</v>
      </c>
      <c r="B1382" s="18" t="s">
        <v>8347</v>
      </c>
    </row>
    <row r="1383" spans="1:2" x14ac:dyDescent="0.25">
      <c r="A1383" t="s">
        <v>4751</v>
      </c>
      <c r="B1383" s="18" t="s">
        <v>3209</v>
      </c>
    </row>
    <row r="1384" spans="1:2" x14ac:dyDescent="0.25">
      <c r="A1384" t="s">
        <v>4752</v>
      </c>
      <c r="B1384" s="18" t="s">
        <v>8348</v>
      </c>
    </row>
    <row r="1385" spans="1:2" x14ac:dyDescent="0.25">
      <c r="A1385" t="s">
        <v>4753</v>
      </c>
      <c r="B1385" s="18" t="s">
        <v>8349</v>
      </c>
    </row>
    <row r="1386" spans="1:2" x14ac:dyDescent="0.25">
      <c r="A1386" t="s">
        <v>4754</v>
      </c>
      <c r="B1386" s="18" t="s">
        <v>8350</v>
      </c>
    </row>
    <row r="1387" spans="1:2" x14ac:dyDescent="0.25">
      <c r="A1387" t="s">
        <v>4755</v>
      </c>
      <c r="B1387" s="18" t="s">
        <v>8351</v>
      </c>
    </row>
    <row r="1388" spans="1:2" x14ac:dyDescent="0.25">
      <c r="A1388" t="s">
        <v>4756</v>
      </c>
      <c r="B1388" s="18" t="s">
        <v>8352</v>
      </c>
    </row>
    <row r="1389" spans="1:2" x14ac:dyDescent="0.25">
      <c r="A1389" t="s">
        <v>4757</v>
      </c>
      <c r="B1389" s="18" t="s">
        <v>8353</v>
      </c>
    </row>
    <row r="1390" spans="1:2" x14ac:dyDescent="0.25">
      <c r="A1390" t="s">
        <v>4758</v>
      </c>
      <c r="B1390" s="18" t="s">
        <v>8354</v>
      </c>
    </row>
    <row r="1391" spans="1:2" x14ac:dyDescent="0.25">
      <c r="A1391" t="s">
        <v>4759</v>
      </c>
      <c r="B1391" s="18" t="s">
        <v>8355</v>
      </c>
    </row>
    <row r="1392" spans="1:2" x14ac:dyDescent="0.25">
      <c r="A1392" t="s">
        <v>4760</v>
      </c>
      <c r="B1392" s="18" t="s">
        <v>8356</v>
      </c>
    </row>
    <row r="1393" spans="1:2" x14ac:dyDescent="0.25">
      <c r="A1393" t="s">
        <v>4402</v>
      </c>
      <c r="B1393" s="18" t="s">
        <v>8357</v>
      </c>
    </row>
    <row r="1394" spans="1:2" x14ac:dyDescent="0.25">
      <c r="A1394" t="s">
        <v>4761</v>
      </c>
      <c r="B1394" s="18" t="s">
        <v>8358</v>
      </c>
    </row>
    <row r="1395" spans="1:2" x14ac:dyDescent="0.25">
      <c r="A1395" t="s">
        <v>4762</v>
      </c>
      <c r="B1395" s="18" t="s">
        <v>8359</v>
      </c>
    </row>
    <row r="1396" spans="1:2" x14ac:dyDescent="0.25">
      <c r="A1396" t="s">
        <v>4763</v>
      </c>
      <c r="B1396" s="18" t="s">
        <v>8360</v>
      </c>
    </row>
    <row r="1397" spans="1:2" x14ac:dyDescent="0.25">
      <c r="A1397" t="s">
        <v>3870</v>
      </c>
      <c r="B1397" s="18" t="s">
        <v>8361</v>
      </c>
    </row>
    <row r="1398" spans="1:2" x14ac:dyDescent="0.25">
      <c r="A1398" t="s">
        <v>4764</v>
      </c>
      <c r="B1398" s="18" t="s">
        <v>8362</v>
      </c>
    </row>
    <row r="1399" spans="1:2" x14ac:dyDescent="0.25">
      <c r="A1399" t="s">
        <v>4765</v>
      </c>
      <c r="B1399" s="18" t="s">
        <v>8363</v>
      </c>
    </row>
    <row r="1400" spans="1:2" x14ac:dyDescent="0.25">
      <c r="A1400" t="s">
        <v>4766</v>
      </c>
      <c r="B1400" s="18" t="s">
        <v>3138</v>
      </c>
    </row>
    <row r="1401" spans="1:2" x14ac:dyDescent="0.25">
      <c r="A1401" t="s">
        <v>4767</v>
      </c>
      <c r="B1401" s="18" t="s">
        <v>8364</v>
      </c>
    </row>
    <row r="1402" spans="1:2" x14ac:dyDescent="0.25">
      <c r="A1402" t="s">
        <v>4768</v>
      </c>
      <c r="B1402" s="18" t="s">
        <v>8365</v>
      </c>
    </row>
    <row r="1403" spans="1:2" x14ac:dyDescent="0.25">
      <c r="A1403" t="s">
        <v>4769</v>
      </c>
      <c r="B1403" s="18" t="s">
        <v>8366</v>
      </c>
    </row>
    <row r="1404" spans="1:2" x14ac:dyDescent="0.25">
      <c r="A1404" t="s">
        <v>4770</v>
      </c>
      <c r="B1404" s="18" t="s">
        <v>8367</v>
      </c>
    </row>
    <row r="1405" spans="1:2" x14ac:dyDescent="0.25">
      <c r="A1405" t="s">
        <v>4771</v>
      </c>
      <c r="B1405" s="18" t="s">
        <v>8368</v>
      </c>
    </row>
    <row r="1406" spans="1:2" x14ac:dyDescent="0.25">
      <c r="A1406" t="s">
        <v>4772</v>
      </c>
      <c r="B1406" s="18" t="s">
        <v>8369</v>
      </c>
    </row>
    <row r="1407" spans="1:2" x14ac:dyDescent="0.25">
      <c r="A1407" t="s">
        <v>4773</v>
      </c>
      <c r="B1407" s="18" t="s">
        <v>3121</v>
      </c>
    </row>
    <row r="1408" spans="1:2" x14ac:dyDescent="0.25">
      <c r="A1408" t="s">
        <v>4774</v>
      </c>
      <c r="B1408" s="18" t="s">
        <v>8370</v>
      </c>
    </row>
    <row r="1409" spans="1:2" x14ac:dyDescent="0.25">
      <c r="A1409" t="s">
        <v>4775</v>
      </c>
      <c r="B1409" s="18" t="s">
        <v>8371</v>
      </c>
    </row>
    <row r="1410" spans="1:2" x14ac:dyDescent="0.25">
      <c r="A1410" t="s">
        <v>4776</v>
      </c>
      <c r="B1410" s="18" t="s">
        <v>3186</v>
      </c>
    </row>
    <row r="1411" spans="1:2" x14ac:dyDescent="0.25">
      <c r="A1411" t="s">
        <v>4777</v>
      </c>
      <c r="B1411" s="18" t="s">
        <v>8372</v>
      </c>
    </row>
    <row r="1412" spans="1:2" x14ac:dyDescent="0.25">
      <c r="A1412" t="s">
        <v>4778</v>
      </c>
      <c r="B1412" s="18" t="s">
        <v>8373</v>
      </c>
    </row>
    <row r="1413" spans="1:2" x14ac:dyDescent="0.25">
      <c r="A1413" t="s">
        <v>4779</v>
      </c>
      <c r="B1413" s="18" t="s">
        <v>8374</v>
      </c>
    </row>
    <row r="1414" spans="1:2" x14ac:dyDescent="0.25">
      <c r="A1414" t="s">
        <v>4780</v>
      </c>
      <c r="B1414" s="18" t="s">
        <v>8375</v>
      </c>
    </row>
    <row r="1415" spans="1:2" x14ac:dyDescent="0.25">
      <c r="A1415" t="s">
        <v>4781</v>
      </c>
      <c r="B1415" s="18" t="s">
        <v>8376</v>
      </c>
    </row>
    <row r="1416" spans="1:2" x14ac:dyDescent="0.25">
      <c r="A1416" t="s">
        <v>4782</v>
      </c>
      <c r="B1416" s="18" t="s">
        <v>8377</v>
      </c>
    </row>
    <row r="1417" spans="1:2" x14ac:dyDescent="0.25">
      <c r="A1417" t="s">
        <v>4783</v>
      </c>
      <c r="B1417" s="18" t="s">
        <v>8378</v>
      </c>
    </row>
    <row r="1418" spans="1:2" x14ac:dyDescent="0.25">
      <c r="A1418" t="s">
        <v>4215</v>
      </c>
      <c r="B1418" s="18" t="s">
        <v>8379</v>
      </c>
    </row>
    <row r="1419" spans="1:2" x14ac:dyDescent="0.25">
      <c r="A1419" t="s">
        <v>4784</v>
      </c>
      <c r="B1419" s="18" t="s">
        <v>8380</v>
      </c>
    </row>
    <row r="1420" spans="1:2" x14ac:dyDescent="0.25">
      <c r="A1420" t="s">
        <v>4785</v>
      </c>
      <c r="B1420" s="18" t="s">
        <v>8381</v>
      </c>
    </row>
    <row r="1421" spans="1:2" x14ac:dyDescent="0.25">
      <c r="A1421" t="s">
        <v>4786</v>
      </c>
      <c r="B1421" s="18" t="s">
        <v>8382</v>
      </c>
    </row>
    <row r="1422" spans="1:2" x14ac:dyDescent="0.25">
      <c r="A1422" t="s">
        <v>4111</v>
      </c>
      <c r="B1422" s="18" t="s">
        <v>3045</v>
      </c>
    </row>
    <row r="1423" spans="1:2" x14ac:dyDescent="0.25">
      <c r="A1423" t="s">
        <v>4292</v>
      </c>
      <c r="B1423" s="18" t="s">
        <v>8383</v>
      </c>
    </row>
    <row r="1424" spans="1:2" x14ac:dyDescent="0.25">
      <c r="A1424" t="s">
        <v>4787</v>
      </c>
      <c r="B1424" s="18" t="s">
        <v>8384</v>
      </c>
    </row>
    <row r="1425" spans="1:2" x14ac:dyDescent="0.25">
      <c r="A1425" t="s">
        <v>4788</v>
      </c>
      <c r="B1425" s="18" t="s">
        <v>8385</v>
      </c>
    </row>
    <row r="1426" spans="1:2" x14ac:dyDescent="0.25">
      <c r="A1426" t="s">
        <v>4789</v>
      </c>
      <c r="B1426" s="18" t="s">
        <v>8386</v>
      </c>
    </row>
    <row r="1427" spans="1:2" x14ac:dyDescent="0.25">
      <c r="A1427" t="s">
        <v>4790</v>
      </c>
      <c r="B1427" s="18" t="s">
        <v>8387</v>
      </c>
    </row>
    <row r="1428" spans="1:2" x14ac:dyDescent="0.25">
      <c r="A1428" t="s">
        <v>4791</v>
      </c>
      <c r="B1428" s="18" t="s">
        <v>8388</v>
      </c>
    </row>
    <row r="1429" spans="1:2" x14ac:dyDescent="0.25">
      <c r="A1429" t="s">
        <v>4792</v>
      </c>
      <c r="B1429" s="18" t="s">
        <v>8389</v>
      </c>
    </row>
    <row r="1430" spans="1:2" x14ac:dyDescent="0.25">
      <c r="A1430" t="s">
        <v>4793</v>
      </c>
      <c r="B1430" s="18" t="s">
        <v>8390</v>
      </c>
    </row>
    <row r="1431" spans="1:2" x14ac:dyDescent="0.25">
      <c r="A1431" t="s">
        <v>4794</v>
      </c>
      <c r="B1431" s="18" t="s">
        <v>8391</v>
      </c>
    </row>
    <row r="1432" spans="1:2" x14ac:dyDescent="0.25">
      <c r="A1432" t="s">
        <v>4795</v>
      </c>
      <c r="B1432" s="18" t="s">
        <v>8392</v>
      </c>
    </row>
    <row r="1433" spans="1:2" x14ac:dyDescent="0.25">
      <c r="A1433" t="s">
        <v>4796</v>
      </c>
      <c r="B1433" s="18" t="s">
        <v>8393</v>
      </c>
    </row>
    <row r="1434" spans="1:2" x14ac:dyDescent="0.25">
      <c r="A1434" t="s">
        <v>4797</v>
      </c>
      <c r="B1434" s="18" t="s">
        <v>8394</v>
      </c>
    </row>
    <row r="1435" spans="1:2" x14ac:dyDescent="0.25">
      <c r="A1435" t="s">
        <v>4798</v>
      </c>
      <c r="B1435" s="18" t="s">
        <v>8395</v>
      </c>
    </row>
    <row r="1436" spans="1:2" x14ac:dyDescent="0.25">
      <c r="A1436" t="s">
        <v>4799</v>
      </c>
      <c r="B1436" s="18" t="s">
        <v>3249</v>
      </c>
    </row>
    <row r="1437" spans="1:2" x14ac:dyDescent="0.25">
      <c r="A1437" t="s">
        <v>4800</v>
      </c>
      <c r="B1437" s="18" t="s">
        <v>8396</v>
      </c>
    </row>
    <row r="1438" spans="1:2" x14ac:dyDescent="0.25">
      <c r="A1438" t="s">
        <v>4801</v>
      </c>
      <c r="B1438" s="18" t="s">
        <v>8397</v>
      </c>
    </row>
    <row r="1439" spans="1:2" x14ac:dyDescent="0.25">
      <c r="A1439" t="s">
        <v>4263</v>
      </c>
      <c r="B1439" s="18" t="s">
        <v>3056</v>
      </c>
    </row>
    <row r="1440" spans="1:2" x14ac:dyDescent="0.25">
      <c r="A1440" t="s">
        <v>4802</v>
      </c>
      <c r="B1440" s="18" t="s">
        <v>8398</v>
      </c>
    </row>
    <row r="1441" spans="1:2" x14ac:dyDescent="0.25">
      <c r="A1441" t="s">
        <v>4803</v>
      </c>
      <c r="B1441" s="18" t="s">
        <v>8399</v>
      </c>
    </row>
    <row r="1442" spans="1:2" x14ac:dyDescent="0.25">
      <c r="A1442" t="s">
        <v>4804</v>
      </c>
      <c r="B1442" s="18" t="s">
        <v>8400</v>
      </c>
    </row>
    <row r="1443" spans="1:2" x14ac:dyDescent="0.25">
      <c r="A1443" t="s">
        <v>4140</v>
      </c>
      <c r="B1443" s="18" t="s">
        <v>8401</v>
      </c>
    </row>
    <row r="1444" spans="1:2" x14ac:dyDescent="0.25">
      <c r="A1444" t="s">
        <v>4805</v>
      </c>
      <c r="B1444" s="18" t="s">
        <v>3182</v>
      </c>
    </row>
    <row r="1445" spans="1:2" x14ac:dyDescent="0.25">
      <c r="A1445" t="s">
        <v>4806</v>
      </c>
      <c r="B1445" s="18" t="s">
        <v>8402</v>
      </c>
    </row>
    <row r="1446" spans="1:2" x14ac:dyDescent="0.25">
      <c r="A1446" t="s">
        <v>4807</v>
      </c>
      <c r="B1446" s="18" t="s">
        <v>3254</v>
      </c>
    </row>
    <row r="1447" spans="1:2" x14ac:dyDescent="0.25">
      <c r="A1447" t="s">
        <v>3551</v>
      </c>
      <c r="B1447" s="18" t="s">
        <v>8403</v>
      </c>
    </row>
    <row r="1448" spans="1:2" x14ac:dyDescent="0.25">
      <c r="A1448" t="s">
        <v>4808</v>
      </c>
      <c r="B1448" s="18" t="s">
        <v>8404</v>
      </c>
    </row>
    <row r="1449" spans="1:2" x14ac:dyDescent="0.25">
      <c r="A1449" t="s">
        <v>4809</v>
      </c>
      <c r="B1449" s="18" t="s">
        <v>8405</v>
      </c>
    </row>
    <row r="1450" spans="1:2" x14ac:dyDescent="0.25">
      <c r="A1450" t="s">
        <v>4810</v>
      </c>
      <c r="B1450" s="18" t="s">
        <v>3200</v>
      </c>
    </row>
    <row r="1451" spans="1:2" x14ac:dyDescent="0.25">
      <c r="A1451" t="s">
        <v>3814</v>
      </c>
      <c r="B1451" s="18" t="s">
        <v>8406</v>
      </c>
    </row>
    <row r="1452" spans="1:2" x14ac:dyDescent="0.25">
      <c r="A1452" t="s">
        <v>4811</v>
      </c>
      <c r="B1452" s="18" t="s">
        <v>8407</v>
      </c>
    </row>
    <row r="1453" spans="1:2" x14ac:dyDescent="0.25">
      <c r="A1453" t="s">
        <v>4812</v>
      </c>
      <c r="B1453" s="18" t="s">
        <v>8408</v>
      </c>
    </row>
    <row r="1454" spans="1:2" x14ac:dyDescent="0.25">
      <c r="A1454" t="s">
        <v>3680</v>
      </c>
      <c r="B1454" s="18" t="s">
        <v>8409</v>
      </c>
    </row>
    <row r="1455" spans="1:2" x14ac:dyDescent="0.25">
      <c r="A1455" t="s">
        <v>4552</v>
      </c>
      <c r="B1455" s="18" t="s">
        <v>8410</v>
      </c>
    </row>
    <row r="1456" spans="1:2" x14ac:dyDescent="0.25">
      <c r="A1456" t="s">
        <v>4813</v>
      </c>
      <c r="B1456" s="18" t="s">
        <v>8411</v>
      </c>
    </row>
    <row r="1457" spans="1:2" x14ac:dyDescent="0.25">
      <c r="A1457" t="s">
        <v>4216</v>
      </c>
      <c r="B1457" s="18" t="s">
        <v>8412</v>
      </c>
    </row>
    <row r="1458" spans="1:2" x14ac:dyDescent="0.25">
      <c r="A1458" t="s">
        <v>4814</v>
      </c>
      <c r="B1458" s="18" t="s">
        <v>8413</v>
      </c>
    </row>
    <row r="1459" spans="1:2" x14ac:dyDescent="0.25">
      <c r="A1459" t="s">
        <v>4815</v>
      </c>
      <c r="B1459" s="18" t="s">
        <v>8414</v>
      </c>
    </row>
    <row r="1460" spans="1:2" x14ac:dyDescent="0.25">
      <c r="A1460" t="s">
        <v>4816</v>
      </c>
      <c r="B1460" s="18" t="s">
        <v>8415</v>
      </c>
    </row>
    <row r="1461" spans="1:2" x14ac:dyDescent="0.25">
      <c r="A1461" t="s">
        <v>4817</v>
      </c>
      <c r="B1461" s="18" t="s">
        <v>3179</v>
      </c>
    </row>
    <row r="1462" spans="1:2" x14ac:dyDescent="0.25">
      <c r="A1462" t="s">
        <v>4818</v>
      </c>
      <c r="B1462" s="18" t="s">
        <v>8416</v>
      </c>
    </row>
    <row r="1463" spans="1:2" x14ac:dyDescent="0.25">
      <c r="A1463" t="s">
        <v>4819</v>
      </c>
      <c r="B1463" s="18" t="s">
        <v>8417</v>
      </c>
    </row>
    <row r="1464" spans="1:2" x14ac:dyDescent="0.25">
      <c r="A1464" t="s">
        <v>4820</v>
      </c>
      <c r="B1464" s="18" t="s">
        <v>8418</v>
      </c>
    </row>
    <row r="1465" spans="1:2" x14ac:dyDescent="0.25">
      <c r="A1465" t="s">
        <v>4452</v>
      </c>
      <c r="B1465" s="18" t="s">
        <v>8419</v>
      </c>
    </row>
    <row r="1466" spans="1:2" x14ac:dyDescent="0.25">
      <c r="A1466" t="s">
        <v>4821</v>
      </c>
      <c r="B1466" s="18" t="s">
        <v>8420</v>
      </c>
    </row>
    <row r="1467" spans="1:2" x14ac:dyDescent="0.25">
      <c r="A1467" t="s">
        <v>4822</v>
      </c>
      <c r="B1467" s="18" t="s">
        <v>8421</v>
      </c>
    </row>
    <row r="1468" spans="1:2" x14ac:dyDescent="0.25">
      <c r="A1468" t="s">
        <v>4676</v>
      </c>
      <c r="B1468" s="18" t="s">
        <v>8422</v>
      </c>
    </row>
    <row r="1469" spans="1:2" x14ac:dyDescent="0.25">
      <c r="A1469" t="s">
        <v>3671</v>
      </c>
      <c r="B1469" s="18" t="s">
        <v>8423</v>
      </c>
    </row>
    <row r="1470" spans="1:2" x14ac:dyDescent="0.25">
      <c r="A1470" t="s">
        <v>4823</v>
      </c>
      <c r="B1470" s="18" t="s">
        <v>8424</v>
      </c>
    </row>
    <row r="1471" spans="1:2" x14ac:dyDescent="0.25">
      <c r="A1471" t="s">
        <v>4824</v>
      </c>
      <c r="B1471" s="18" t="s">
        <v>8425</v>
      </c>
    </row>
    <row r="1472" spans="1:2" x14ac:dyDescent="0.25">
      <c r="A1472" t="s">
        <v>4825</v>
      </c>
      <c r="B1472" s="18" t="s">
        <v>8426</v>
      </c>
    </row>
    <row r="1473" spans="1:2" x14ac:dyDescent="0.25">
      <c r="A1473" t="s">
        <v>3911</v>
      </c>
      <c r="B1473" s="18" t="s">
        <v>8427</v>
      </c>
    </row>
    <row r="1474" spans="1:2" x14ac:dyDescent="0.25">
      <c r="A1474" t="s">
        <v>4826</v>
      </c>
      <c r="B1474" s="18" t="s">
        <v>8428</v>
      </c>
    </row>
    <row r="1475" spans="1:2" x14ac:dyDescent="0.25">
      <c r="A1475" t="s">
        <v>4827</v>
      </c>
      <c r="B1475" s="18" t="s">
        <v>8429</v>
      </c>
    </row>
    <row r="1476" spans="1:2" x14ac:dyDescent="0.25">
      <c r="A1476" t="s">
        <v>4828</v>
      </c>
      <c r="B1476" s="18" t="s">
        <v>8430</v>
      </c>
    </row>
    <row r="1477" spans="1:2" x14ac:dyDescent="0.25">
      <c r="A1477" t="s">
        <v>4694</v>
      </c>
      <c r="B1477" s="18" t="s">
        <v>8431</v>
      </c>
    </row>
    <row r="1478" spans="1:2" x14ac:dyDescent="0.25">
      <c r="A1478" t="s">
        <v>4829</v>
      </c>
      <c r="B1478" s="18" t="s">
        <v>8432</v>
      </c>
    </row>
    <row r="1479" spans="1:2" x14ac:dyDescent="0.25">
      <c r="A1479" t="s">
        <v>4830</v>
      </c>
      <c r="B1479" s="18" t="s">
        <v>8433</v>
      </c>
    </row>
    <row r="1480" spans="1:2" x14ac:dyDescent="0.25">
      <c r="A1480" t="s">
        <v>3922</v>
      </c>
      <c r="B1480" s="18" t="s">
        <v>8434</v>
      </c>
    </row>
    <row r="1481" spans="1:2" x14ac:dyDescent="0.25">
      <c r="A1481" t="s">
        <v>4831</v>
      </c>
      <c r="B1481" s="18" t="s">
        <v>3146</v>
      </c>
    </row>
    <row r="1482" spans="1:2" x14ac:dyDescent="0.25">
      <c r="A1482" t="s">
        <v>4832</v>
      </c>
      <c r="B1482" s="18" t="s">
        <v>8435</v>
      </c>
    </row>
    <row r="1483" spans="1:2" x14ac:dyDescent="0.25">
      <c r="A1483" t="s">
        <v>4833</v>
      </c>
      <c r="B1483" s="18" t="s">
        <v>8436</v>
      </c>
    </row>
    <row r="1484" spans="1:2" x14ac:dyDescent="0.25">
      <c r="A1484" t="s">
        <v>4834</v>
      </c>
      <c r="B1484" s="18" t="s">
        <v>8437</v>
      </c>
    </row>
    <row r="1485" spans="1:2" x14ac:dyDescent="0.25">
      <c r="A1485" t="s">
        <v>4835</v>
      </c>
      <c r="B1485" s="18" t="s">
        <v>8438</v>
      </c>
    </row>
    <row r="1486" spans="1:2" x14ac:dyDescent="0.25">
      <c r="A1486" t="s">
        <v>4014</v>
      </c>
      <c r="B1486" s="18" t="s">
        <v>8439</v>
      </c>
    </row>
    <row r="1487" spans="1:2" x14ac:dyDescent="0.25">
      <c r="A1487" t="s">
        <v>4750</v>
      </c>
      <c r="B1487" s="18" t="s">
        <v>8440</v>
      </c>
    </row>
    <row r="1488" spans="1:2" x14ac:dyDescent="0.25">
      <c r="A1488" t="s">
        <v>4836</v>
      </c>
      <c r="B1488" s="18" t="s">
        <v>3201</v>
      </c>
    </row>
    <row r="1489" spans="1:2" x14ac:dyDescent="0.25">
      <c r="A1489" t="s">
        <v>4837</v>
      </c>
      <c r="B1489" s="18" t="s">
        <v>8441</v>
      </c>
    </row>
    <row r="1490" spans="1:2" x14ac:dyDescent="0.25">
      <c r="A1490" t="s">
        <v>4838</v>
      </c>
      <c r="B1490" s="18" t="s">
        <v>8442</v>
      </c>
    </row>
    <row r="1491" spans="1:2" x14ac:dyDescent="0.25">
      <c r="A1491" t="s">
        <v>4839</v>
      </c>
      <c r="B1491" s="18" t="s">
        <v>8443</v>
      </c>
    </row>
    <row r="1492" spans="1:2" x14ac:dyDescent="0.25">
      <c r="A1492" t="s">
        <v>3720</v>
      </c>
      <c r="B1492" s="18" t="s">
        <v>8444</v>
      </c>
    </row>
    <row r="1493" spans="1:2" x14ac:dyDescent="0.25">
      <c r="A1493" t="s">
        <v>4840</v>
      </c>
      <c r="B1493" s="18" t="s">
        <v>8445</v>
      </c>
    </row>
    <row r="1494" spans="1:2" x14ac:dyDescent="0.25">
      <c r="A1494" t="s">
        <v>4841</v>
      </c>
      <c r="B1494" s="18" t="s">
        <v>8446</v>
      </c>
    </row>
    <row r="1495" spans="1:2" x14ac:dyDescent="0.25">
      <c r="A1495" t="s">
        <v>3567</v>
      </c>
      <c r="B1495" s="18" t="s">
        <v>3265</v>
      </c>
    </row>
    <row r="1496" spans="1:2" x14ac:dyDescent="0.25">
      <c r="A1496" t="s">
        <v>4842</v>
      </c>
      <c r="B1496" s="18" t="s">
        <v>8447</v>
      </c>
    </row>
    <row r="1497" spans="1:2" x14ac:dyDescent="0.25">
      <c r="A1497" t="s">
        <v>4658</v>
      </c>
      <c r="B1497" s="18" t="s">
        <v>8448</v>
      </c>
    </row>
    <row r="1498" spans="1:2" x14ac:dyDescent="0.25">
      <c r="A1498" t="s">
        <v>4843</v>
      </c>
      <c r="B1498" s="18" t="s">
        <v>8449</v>
      </c>
    </row>
    <row r="1499" spans="1:2" x14ac:dyDescent="0.25">
      <c r="A1499" t="s">
        <v>4844</v>
      </c>
      <c r="B1499" s="18" t="s">
        <v>8450</v>
      </c>
    </row>
    <row r="1500" spans="1:2" x14ac:dyDescent="0.25">
      <c r="A1500" t="s">
        <v>4845</v>
      </c>
      <c r="B1500" s="18" t="s">
        <v>8451</v>
      </c>
    </row>
    <row r="1501" spans="1:2" x14ac:dyDescent="0.25">
      <c r="A1501" t="s">
        <v>4846</v>
      </c>
      <c r="B1501" s="18" t="s">
        <v>8452</v>
      </c>
    </row>
    <row r="1502" spans="1:2" x14ac:dyDescent="0.25">
      <c r="A1502" t="s">
        <v>4847</v>
      </c>
      <c r="B1502" s="18" t="s">
        <v>8453</v>
      </c>
    </row>
    <row r="1503" spans="1:2" x14ac:dyDescent="0.25">
      <c r="A1503" t="s">
        <v>4848</v>
      </c>
      <c r="B1503" s="18" t="s">
        <v>8454</v>
      </c>
    </row>
    <row r="1504" spans="1:2" x14ac:dyDescent="0.25">
      <c r="A1504" t="s">
        <v>4849</v>
      </c>
      <c r="B1504" s="18" t="s">
        <v>3036</v>
      </c>
    </row>
    <row r="1505" spans="1:2" x14ac:dyDescent="0.25">
      <c r="A1505" t="s">
        <v>4850</v>
      </c>
      <c r="B1505" s="18" t="s">
        <v>8455</v>
      </c>
    </row>
    <row r="1506" spans="1:2" x14ac:dyDescent="0.25">
      <c r="A1506" t="s">
        <v>4851</v>
      </c>
      <c r="B1506" s="18" t="s">
        <v>8456</v>
      </c>
    </row>
    <row r="1507" spans="1:2" x14ac:dyDescent="0.25">
      <c r="A1507" t="s">
        <v>4852</v>
      </c>
      <c r="B1507" s="18" t="s">
        <v>8457</v>
      </c>
    </row>
    <row r="1508" spans="1:2" x14ac:dyDescent="0.25">
      <c r="A1508" t="s">
        <v>4853</v>
      </c>
      <c r="B1508" s="18" t="s">
        <v>8458</v>
      </c>
    </row>
    <row r="1509" spans="1:2" x14ac:dyDescent="0.25">
      <c r="A1509" t="s">
        <v>4500</v>
      </c>
      <c r="B1509" s="18" t="s">
        <v>3136</v>
      </c>
    </row>
    <row r="1510" spans="1:2" x14ac:dyDescent="0.25">
      <c r="A1510" t="s">
        <v>4854</v>
      </c>
      <c r="B1510" s="18" t="s">
        <v>8459</v>
      </c>
    </row>
    <row r="1511" spans="1:2" x14ac:dyDescent="0.25">
      <c r="A1511" t="s">
        <v>4855</v>
      </c>
      <c r="B1511" s="18" t="s">
        <v>8460</v>
      </c>
    </row>
    <row r="1512" spans="1:2" x14ac:dyDescent="0.25">
      <c r="A1512" t="s">
        <v>4856</v>
      </c>
      <c r="B1512" s="18" t="s">
        <v>8461</v>
      </c>
    </row>
    <row r="1513" spans="1:2" x14ac:dyDescent="0.25">
      <c r="A1513" t="s">
        <v>4857</v>
      </c>
      <c r="B1513" s="18" t="s">
        <v>3176</v>
      </c>
    </row>
    <row r="1514" spans="1:2" x14ac:dyDescent="0.25">
      <c r="A1514" t="s">
        <v>4824</v>
      </c>
      <c r="B1514" s="18" t="s">
        <v>2614</v>
      </c>
    </row>
    <row r="1515" spans="1:2" x14ac:dyDescent="0.25">
      <c r="A1515" t="s">
        <v>4858</v>
      </c>
      <c r="B1515" s="18" t="s">
        <v>8462</v>
      </c>
    </row>
    <row r="1516" spans="1:2" x14ac:dyDescent="0.25">
      <c r="A1516" t="s">
        <v>4859</v>
      </c>
      <c r="B1516" s="18" t="s">
        <v>8463</v>
      </c>
    </row>
    <row r="1517" spans="1:2" x14ac:dyDescent="0.25">
      <c r="A1517" t="s">
        <v>4439</v>
      </c>
      <c r="B1517" s="18" t="s">
        <v>8464</v>
      </c>
    </row>
    <row r="1518" spans="1:2" x14ac:dyDescent="0.25">
      <c r="A1518" t="s">
        <v>4860</v>
      </c>
      <c r="B1518" s="18" t="s">
        <v>8465</v>
      </c>
    </row>
    <row r="1519" spans="1:2" x14ac:dyDescent="0.25">
      <c r="A1519" t="s">
        <v>4861</v>
      </c>
      <c r="B1519" s="18" t="s">
        <v>8466</v>
      </c>
    </row>
    <row r="1520" spans="1:2" x14ac:dyDescent="0.25">
      <c r="A1520" t="s">
        <v>4862</v>
      </c>
      <c r="B1520" s="18" t="s">
        <v>8467</v>
      </c>
    </row>
    <row r="1521" spans="1:2" x14ac:dyDescent="0.25">
      <c r="A1521" t="s">
        <v>4863</v>
      </c>
      <c r="B1521" s="18" t="s">
        <v>8468</v>
      </c>
    </row>
    <row r="1522" spans="1:2" x14ac:dyDescent="0.25">
      <c r="A1522" t="s">
        <v>4864</v>
      </c>
      <c r="B1522" s="18" t="s">
        <v>8469</v>
      </c>
    </row>
    <row r="1523" spans="1:2" x14ac:dyDescent="0.25">
      <c r="A1523" t="s">
        <v>4865</v>
      </c>
      <c r="B1523" s="18" t="s">
        <v>8470</v>
      </c>
    </row>
    <row r="1524" spans="1:2" x14ac:dyDescent="0.25">
      <c r="A1524" t="s">
        <v>4866</v>
      </c>
      <c r="B1524" s="18" t="s">
        <v>8471</v>
      </c>
    </row>
    <row r="1525" spans="1:2" x14ac:dyDescent="0.25">
      <c r="A1525" t="s">
        <v>4867</v>
      </c>
      <c r="B1525" s="18" t="s">
        <v>8472</v>
      </c>
    </row>
    <row r="1526" spans="1:2" x14ac:dyDescent="0.25">
      <c r="A1526" t="s">
        <v>4868</v>
      </c>
      <c r="B1526" s="18" t="s">
        <v>8473</v>
      </c>
    </row>
    <row r="1527" spans="1:2" x14ac:dyDescent="0.25">
      <c r="A1527" t="s">
        <v>4869</v>
      </c>
      <c r="B1527" s="18" t="s">
        <v>8474</v>
      </c>
    </row>
    <row r="1528" spans="1:2" x14ac:dyDescent="0.25">
      <c r="A1528" t="s">
        <v>4870</v>
      </c>
      <c r="B1528" s="18" t="s">
        <v>8475</v>
      </c>
    </row>
    <row r="1529" spans="1:2" x14ac:dyDescent="0.25">
      <c r="A1529" t="s">
        <v>4871</v>
      </c>
      <c r="B1529" s="18" t="s">
        <v>8476</v>
      </c>
    </row>
    <row r="1530" spans="1:2" x14ac:dyDescent="0.25">
      <c r="A1530" t="s">
        <v>4872</v>
      </c>
      <c r="B1530" s="18" t="s">
        <v>3215</v>
      </c>
    </row>
    <row r="1531" spans="1:2" x14ac:dyDescent="0.25">
      <c r="A1531" t="s">
        <v>4639</v>
      </c>
      <c r="B1531" s="18" t="s">
        <v>8477</v>
      </c>
    </row>
    <row r="1532" spans="1:2" x14ac:dyDescent="0.25">
      <c r="A1532" t="s">
        <v>4873</v>
      </c>
      <c r="B1532" s="18" t="s">
        <v>8478</v>
      </c>
    </row>
    <row r="1533" spans="1:2" x14ac:dyDescent="0.25">
      <c r="A1533" t="s">
        <v>4874</v>
      </c>
      <c r="B1533" s="18" t="s">
        <v>8479</v>
      </c>
    </row>
    <row r="1534" spans="1:2" x14ac:dyDescent="0.25">
      <c r="A1534" t="s">
        <v>3746</v>
      </c>
      <c r="B1534" s="18" t="s">
        <v>8480</v>
      </c>
    </row>
    <row r="1535" spans="1:2" x14ac:dyDescent="0.25">
      <c r="A1535" t="s">
        <v>4875</v>
      </c>
      <c r="B1535" s="18" t="s">
        <v>3164</v>
      </c>
    </row>
    <row r="1536" spans="1:2" x14ac:dyDescent="0.25">
      <c r="A1536" t="s">
        <v>4876</v>
      </c>
      <c r="B1536" s="18" t="s">
        <v>8481</v>
      </c>
    </row>
    <row r="1537" spans="1:2" x14ac:dyDescent="0.25">
      <c r="A1537" t="s">
        <v>4877</v>
      </c>
      <c r="B1537" s="18" t="s">
        <v>8482</v>
      </c>
    </row>
    <row r="1538" spans="1:2" x14ac:dyDescent="0.25">
      <c r="A1538" t="s">
        <v>4878</v>
      </c>
      <c r="B1538" s="18" t="s">
        <v>8483</v>
      </c>
    </row>
    <row r="1539" spans="1:2" x14ac:dyDescent="0.25">
      <c r="A1539" t="s">
        <v>4770</v>
      </c>
      <c r="B1539" s="18" t="s">
        <v>8484</v>
      </c>
    </row>
    <row r="1540" spans="1:2" x14ac:dyDescent="0.25">
      <c r="A1540" t="s">
        <v>4879</v>
      </c>
      <c r="B1540" s="18" t="s">
        <v>8485</v>
      </c>
    </row>
    <row r="1541" spans="1:2" x14ac:dyDescent="0.25">
      <c r="A1541" t="s">
        <v>4880</v>
      </c>
      <c r="B1541" s="18" t="s">
        <v>3153</v>
      </c>
    </row>
    <row r="1542" spans="1:2" x14ac:dyDescent="0.25">
      <c r="A1542" t="s">
        <v>4881</v>
      </c>
      <c r="B1542" s="18" t="s">
        <v>8486</v>
      </c>
    </row>
    <row r="1543" spans="1:2" x14ac:dyDescent="0.25">
      <c r="A1543" t="s">
        <v>4882</v>
      </c>
      <c r="B1543" s="18" t="s">
        <v>8487</v>
      </c>
    </row>
    <row r="1544" spans="1:2" x14ac:dyDescent="0.25">
      <c r="A1544" t="s">
        <v>4883</v>
      </c>
      <c r="B1544" s="18" t="s">
        <v>8488</v>
      </c>
    </row>
    <row r="1545" spans="1:2" x14ac:dyDescent="0.25">
      <c r="A1545" t="s">
        <v>4884</v>
      </c>
      <c r="B1545" s="18" t="s">
        <v>8489</v>
      </c>
    </row>
    <row r="1546" spans="1:2" x14ac:dyDescent="0.25">
      <c r="A1546" t="s">
        <v>3626</v>
      </c>
      <c r="B1546" s="18" t="s">
        <v>8490</v>
      </c>
    </row>
    <row r="1547" spans="1:2" x14ac:dyDescent="0.25">
      <c r="A1547" t="s">
        <v>4885</v>
      </c>
      <c r="B1547" s="18" t="s">
        <v>3119</v>
      </c>
    </row>
    <row r="1548" spans="1:2" x14ac:dyDescent="0.25">
      <c r="A1548" t="s">
        <v>4698</v>
      </c>
      <c r="B1548" s="18" t="s">
        <v>8491</v>
      </c>
    </row>
    <row r="1549" spans="1:2" x14ac:dyDescent="0.25">
      <c r="A1549" t="s">
        <v>4886</v>
      </c>
      <c r="B1549" s="18" t="s">
        <v>8492</v>
      </c>
    </row>
    <row r="1550" spans="1:2" x14ac:dyDescent="0.25">
      <c r="A1550" t="s">
        <v>4887</v>
      </c>
      <c r="B1550" s="18" t="s">
        <v>3246</v>
      </c>
    </row>
    <row r="1551" spans="1:2" x14ac:dyDescent="0.25">
      <c r="A1551" t="s">
        <v>4888</v>
      </c>
      <c r="B1551" s="18" t="s">
        <v>8493</v>
      </c>
    </row>
    <row r="1552" spans="1:2" x14ac:dyDescent="0.25">
      <c r="A1552" t="s">
        <v>4889</v>
      </c>
      <c r="B1552" s="18" t="s">
        <v>8494</v>
      </c>
    </row>
    <row r="1553" spans="1:2" x14ac:dyDescent="0.25">
      <c r="A1553" t="s">
        <v>4890</v>
      </c>
      <c r="B1553" s="18" t="s">
        <v>8495</v>
      </c>
    </row>
    <row r="1554" spans="1:2" x14ac:dyDescent="0.25">
      <c r="A1554" t="s">
        <v>4891</v>
      </c>
      <c r="B1554" s="18" t="s">
        <v>8496</v>
      </c>
    </row>
    <row r="1555" spans="1:2" x14ac:dyDescent="0.25">
      <c r="A1555" t="s">
        <v>4892</v>
      </c>
      <c r="B1555" s="18" t="s">
        <v>8497</v>
      </c>
    </row>
    <row r="1556" spans="1:2" x14ac:dyDescent="0.25">
      <c r="A1556" t="s">
        <v>4893</v>
      </c>
      <c r="B1556" s="18" t="s">
        <v>8498</v>
      </c>
    </row>
    <row r="1557" spans="1:2" x14ac:dyDescent="0.25">
      <c r="A1557" t="s">
        <v>4840</v>
      </c>
      <c r="B1557" s="18" t="s">
        <v>8499</v>
      </c>
    </row>
    <row r="1558" spans="1:2" x14ac:dyDescent="0.25">
      <c r="A1558" t="s">
        <v>4894</v>
      </c>
      <c r="B1558" s="18" t="s">
        <v>8500</v>
      </c>
    </row>
    <row r="1559" spans="1:2" x14ac:dyDescent="0.25">
      <c r="A1559" t="s">
        <v>3727</v>
      </c>
      <c r="B1559" s="18" t="s">
        <v>8501</v>
      </c>
    </row>
    <row r="1560" spans="1:2" x14ac:dyDescent="0.25">
      <c r="A1560" t="s">
        <v>4895</v>
      </c>
      <c r="B1560" s="18" t="s">
        <v>3148</v>
      </c>
    </row>
    <row r="1561" spans="1:2" x14ac:dyDescent="0.25">
      <c r="A1561" t="s">
        <v>4896</v>
      </c>
      <c r="B1561" s="18" t="s">
        <v>8502</v>
      </c>
    </row>
    <row r="1562" spans="1:2" x14ac:dyDescent="0.25">
      <c r="A1562" t="s">
        <v>4897</v>
      </c>
      <c r="B1562" s="18" t="s">
        <v>8503</v>
      </c>
    </row>
    <row r="1563" spans="1:2" x14ac:dyDescent="0.25">
      <c r="A1563" t="s">
        <v>4898</v>
      </c>
      <c r="B1563" s="18" t="s">
        <v>8504</v>
      </c>
    </row>
    <row r="1564" spans="1:2" x14ac:dyDescent="0.25">
      <c r="A1564" t="s">
        <v>4899</v>
      </c>
      <c r="B1564" s="18" t="s">
        <v>8505</v>
      </c>
    </row>
    <row r="1565" spans="1:2" x14ac:dyDescent="0.25">
      <c r="A1565" t="s">
        <v>4900</v>
      </c>
      <c r="B1565" s="18" t="s">
        <v>2587</v>
      </c>
    </row>
    <row r="1566" spans="1:2" x14ac:dyDescent="0.25">
      <c r="A1566" t="s">
        <v>4901</v>
      </c>
      <c r="B1566" s="18" t="s">
        <v>8506</v>
      </c>
    </row>
    <row r="1567" spans="1:2" x14ac:dyDescent="0.25">
      <c r="A1567" t="s">
        <v>4902</v>
      </c>
      <c r="B1567" s="18" t="s">
        <v>8507</v>
      </c>
    </row>
    <row r="1568" spans="1:2" x14ac:dyDescent="0.25">
      <c r="A1568" t="s">
        <v>4903</v>
      </c>
      <c r="B1568" s="18" t="s">
        <v>8508</v>
      </c>
    </row>
    <row r="1569" spans="1:2" x14ac:dyDescent="0.25">
      <c r="A1569" t="s">
        <v>4904</v>
      </c>
      <c r="B1569" s="18" t="s">
        <v>8509</v>
      </c>
    </row>
    <row r="1570" spans="1:2" x14ac:dyDescent="0.25">
      <c r="A1570" t="s">
        <v>4905</v>
      </c>
      <c r="B1570" s="18" t="s">
        <v>8510</v>
      </c>
    </row>
    <row r="1571" spans="1:2" x14ac:dyDescent="0.25">
      <c r="A1571" t="s">
        <v>4069</v>
      </c>
      <c r="B1571" s="18" t="s">
        <v>8511</v>
      </c>
    </row>
    <row r="1572" spans="1:2" x14ac:dyDescent="0.25">
      <c r="A1572" t="s">
        <v>4906</v>
      </c>
      <c r="B1572" s="18" t="s">
        <v>8512</v>
      </c>
    </row>
    <row r="1573" spans="1:2" x14ac:dyDescent="0.25">
      <c r="A1573" t="s">
        <v>4563</v>
      </c>
      <c r="B1573" s="18" t="s">
        <v>8513</v>
      </c>
    </row>
    <row r="1574" spans="1:2" x14ac:dyDescent="0.25">
      <c r="A1574" t="s">
        <v>4907</v>
      </c>
      <c r="B1574" s="18" t="s">
        <v>8514</v>
      </c>
    </row>
    <row r="1575" spans="1:2" x14ac:dyDescent="0.25">
      <c r="A1575" t="s">
        <v>4908</v>
      </c>
      <c r="B1575" s="18" t="s">
        <v>8515</v>
      </c>
    </row>
    <row r="1576" spans="1:2" x14ac:dyDescent="0.25">
      <c r="A1576" t="s">
        <v>3567</v>
      </c>
      <c r="B1576" s="18" t="s">
        <v>8516</v>
      </c>
    </row>
    <row r="1577" spans="1:2" x14ac:dyDescent="0.25">
      <c r="A1577" t="s">
        <v>4909</v>
      </c>
      <c r="B1577" s="18" t="s">
        <v>8517</v>
      </c>
    </row>
    <row r="1578" spans="1:2" x14ac:dyDescent="0.25">
      <c r="A1578" t="s">
        <v>3951</v>
      </c>
      <c r="B1578" s="18" t="s">
        <v>3060</v>
      </c>
    </row>
    <row r="1579" spans="1:2" x14ac:dyDescent="0.25">
      <c r="A1579" t="s">
        <v>4910</v>
      </c>
      <c r="B1579" s="18" t="s">
        <v>8518</v>
      </c>
    </row>
    <row r="1580" spans="1:2" x14ac:dyDescent="0.25">
      <c r="A1580" t="s">
        <v>4911</v>
      </c>
      <c r="B1580" s="18" t="s">
        <v>8519</v>
      </c>
    </row>
    <row r="1581" spans="1:2" x14ac:dyDescent="0.25">
      <c r="A1581" t="s">
        <v>4912</v>
      </c>
      <c r="B1581" s="18" t="s">
        <v>8520</v>
      </c>
    </row>
    <row r="1582" spans="1:2" x14ac:dyDescent="0.25">
      <c r="A1582" t="s">
        <v>4913</v>
      </c>
      <c r="B1582" s="18" t="s">
        <v>8521</v>
      </c>
    </row>
    <row r="1583" spans="1:2" x14ac:dyDescent="0.25">
      <c r="A1583" t="s">
        <v>4661</v>
      </c>
      <c r="B1583" s="18" t="s">
        <v>8522</v>
      </c>
    </row>
    <row r="1584" spans="1:2" x14ac:dyDescent="0.25">
      <c r="A1584" t="s">
        <v>3799</v>
      </c>
      <c r="B1584" s="18" t="s">
        <v>8523</v>
      </c>
    </row>
    <row r="1585" spans="1:2" x14ac:dyDescent="0.25">
      <c r="A1585" t="s">
        <v>4706</v>
      </c>
      <c r="B1585" s="18" t="s">
        <v>8524</v>
      </c>
    </row>
    <row r="1586" spans="1:2" x14ac:dyDescent="0.25">
      <c r="A1586" t="s">
        <v>4914</v>
      </c>
      <c r="B1586" s="18" t="s">
        <v>3270</v>
      </c>
    </row>
    <row r="1587" spans="1:2" x14ac:dyDescent="0.25">
      <c r="A1587" t="s">
        <v>4915</v>
      </c>
      <c r="B1587" s="18" t="s">
        <v>8525</v>
      </c>
    </row>
    <row r="1588" spans="1:2" x14ac:dyDescent="0.25">
      <c r="A1588" t="s">
        <v>4916</v>
      </c>
      <c r="B1588" s="18" t="s">
        <v>8526</v>
      </c>
    </row>
    <row r="1589" spans="1:2" x14ac:dyDescent="0.25">
      <c r="A1589" t="s">
        <v>4917</v>
      </c>
      <c r="B1589" s="18" t="s">
        <v>3125</v>
      </c>
    </row>
    <row r="1590" spans="1:2" x14ac:dyDescent="0.25">
      <c r="A1590" t="s">
        <v>4918</v>
      </c>
      <c r="B1590" s="18" t="s">
        <v>3178</v>
      </c>
    </row>
    <row r="1591" spans="1:2" x14ac:dyDescent="0.25">
      <c r="A1591" t="s">
        <v>4919</v>
      </c>
      <c r="B1591" s="18" t="s">
        <v>3263</v>
      </c>
    </row>
    <row r="1592" spans="1:2" x14ac:dyDescent="0.25">
      <c r="A1592" t="s">
        <v>4920</v>
      </c>
      <c r="B1592" s="18" t="s">
        <v>8527</v>
      </c>
    </row>
    <row r="1593" spans="1:2" x14ac:dyDescent="0.25">
      <c r="A1593" t="s">
        <v>4443</v>
      </c>
      <c r="B1593" s="18" t="s">
        <v>8528</v>
      </c>
    </row>
    <row r="1594" spans="1:2" x14ac:dyDescent="0.25">
      <c r="A1594" t="s">
        <v>4921</v>
      </c>
      <c r="B1594" s="18" t="s">
        <v>8529</v>
      </c>
    </row>
    <row r="1595" spans="1:2" x14ac:dyDescent="0.25">
      <c r="A1595" t="s">
        <v>4922</v>
      </c>
      <c r="B1595" s="18" t="s">
        <v>8530</v>
      </c>
    </row>
    <row r="1596" spans="1:2" x14ac:dyDescent="0.25">
      <c r="A1596" t="s">
        <v>4923</v>
      </c>
      <c r="B1596" s="18" t="s">
        <v>3161</v>
      </c>
    </row>
    <row r="1597" spans="1:2" x14ac:dyDescent="0.25">
      <c r="A1597" t="s">
        <v>4924</v>
      </c>
      <c r="B1597" s="18" t="s">
        <v>8531</v>
      </c>
    </row>
    <row r="1598" spans="1:2" x14ac:dyDescent="0.25">
      <c r="A1598" t="s">
        <v>4925</v>
      </c>
      <c r="B1598" s="18" t="s">
        <v>8532</v>
      </c>
    </row>
    <row r="1599" spans="1:2" x14ac:dyDescent="0.25">
      <c r="A1599" t="s">
        <v>4926</v>
      </c>
      <c r="B1599" s="18" t="s">
        <v>8533</v>
      </c>
    </row>
    <row r="1600" spans="1:2" x14ac:dyDescent="0.25">
      <c r="A1600" t="s">
        <v>3863</v>
      </c>
      <c r="B1600" s="18" t="s">
        <v>8534</v>
      </c>
    </row>
    <row r="1601" spans="1:2" x14ac:dyDescent="0.25">
      <c r="A1601" t="s">
        <v>4927</v>
      </c>
      <c r="B1601" s="18" t="s">
        <v>2609</v>
      </c>
    </row>
    <row r="1602" spans="1:2" x14ac:dyDescent="0.25">
      <c r="A1602" t="s">
        <v>4928</v>
      </c>
      <c r="B1602" s="18" t="s">
        <v>8535</v>
      </c>
    </row>
    <row r="1603" spans="1:2" x14ac:dyDescent="0.25">
      <c r="A1603" t="s">
        <v>4929</v>
      </c>
      <c r="B1603" s="18" t="s">
        <v>8536</v>
      </c>
    </row>
    <row r="1604" spans="1:2" x14ac:dyDescent="0.25">
      <c r="A1604" t="s">
        <v>4930</v>
      </c>
      <c r="B1604" s="18" t="s">
        <v>8537</v>
      </c>
    </row>
    <row r="1605" spans="1:2" x14ac:dyDescent="0.25">
      <c r="A1605" t="s">
        <v>4931</v>
      </c>
      <c r="B1605" s="18" t="s">
        <v>8538</v>
      </c>
    </row>
    <row r="1606" spans="1:2" x14ac:dyDescent="0.25">
      <c r="A1606" t="s">
        <v>4932</v>
      </c>
      <c r="B1606" s="18" t="s">
        <v>8539</v>
      </c>
    </row>
    <row r="1607" spans="1:2" x14ac:dyDescent="0.25">
      <c r="A1607" t="s">
        <v>4933</v>
      </c>
      <c r="B1607" s="18" t="s">
        <v>8540</v>
      </c>
    </row>
    <row r="1608" spans="1:2" x14ac:dyDescent="0.25">
      <c r="A1608" t="s">
        <v>4934</v>
      </c>
      <c r="B1608" s="18" t="s">
        <v>8541</v>
      </c>
    </row>
    <row r="1609" spans="1:2" x14ac:dyDescent="0.25">
      <c r="A1609" t="s">
        <v>4935</v>
      </c>
      <c r="B1609" s="18" t="s">
        <v>8542</v>
      </c>
    </row>
    <row r="1610" spans="1:2" x14ac:dyDescent="0.25">
      <c r="A1610" t="s">
        <v>4936</v>
      </c>
      <c r="B1610" s="18" t="s">
        <v>8543</v>
      </c>
    </row>
    <row r="1611" spans="1:2" x14ac:dyDescent="0.25">
      <c r="A1611" t="s">
        <v>4937</v>
      </c>
      <c r="B1611" s="18" t="s">
        <v>8544</v>
      </c>
    </row>
    <row r="1612" spans="1:2" x14ac:dyDescent="0.25">
      <c r="A1612" t="s">
        <v>4938</v>
      </c>
      <c r="B1612" s="18" t="s">
        <v>8545</v>
      </c>
    </row>
    <row r="1613" spans="1:2" x14ac:dyDescent="0.25">
      <c r="A1613" t="s">
        <v>4939</v>
      </c>
      <c r="B1613" s="18" t="s">
        <v>8546</v>
      </c>
    </row>
    <row r="1614" spans="1:2" x14ac:dyDescent="0.25">
      <c r="A1614" t="s">
        <v>4940</v>
      </c>
      <c r="B1614" s="18" t="s">
        <v>8547</v>
      </c>
    </row>
    <row r="1615" spans="1:2" x14ac:dyDescent="0.25">
      <c r="A1615" t="s">
        <v>4941</v>
      </c>
      <c r="B1615" s="18" t="s">
        <v>8548</v>
      </c>
    </row>
    <row r="1616" spans="1:2" x14ac:dyDescent="0.25">
      <c r="A1616" t="s">
        <v>4942</v>
      </c>
      <c r="B1616" s="18" t="s">
        <v>3222</v>
      </c>
    </row>
    <row r="1617" spans="1:2" x14ac:dyDescent="0.25">
      <c r="A1617" t="s">
        <v>4943</v>
      </c>
      <c r="B1617" s="18" t="s">
        <v>3126</v>
      </c>
    </row>
    <row r="1618" spans="1:2" x14ac:dyDescent="0.25">
      <c r="A1618" t="s">
        <v>4757</v>
      </c>
      <c r="B1618" s="18" t="s">
        <v>8549</v>
      </c>
    </row>
    <row r="1619" spans="1:2" x14ac:dyDescent="0.25">
      <c r="A1619" t="s">
        <v>4944</v>
      </c>
      <c r="B1619" s="18" t="s">
        <v>8550</v>
      </c>
    </row>
    <row r="1620" spans="1:2" x14ac:dyDescent="0.25">
      <c r="A1620" t="s">
        <v>4945</v>
      </c>
      <c r="B1620" s="18" t="s">
        <v>8551</v>
      </c>
    </row>
    <row r="1621" spans="1:2" x14ac:dyDescent="0.25">
      <c r="A1621" t="s">
        <v>4946</v>
      </c>
      <c r="B1621" s="18" t="s">
        <v>8552</v>
      </c>
    </row>
    <row r="1622" spans="1:2" x14ac:dyDescent="0.25">
      <c r="A1622" t="s">
        <v>4025</v>
      </c>
      <c r="B1622" s="18" t="s">
        <v>8553</v>
      </c>
    </row>
    <row r="1623" spans="1:2" x14ac:dyDescent="0.25">
      <c r="A1623" t="s">
        <v>4947</v>
      </c>
      <c r="B1623" s="18" t="s">
        <v>8554</v>
      </c>
    </row>
    <row r="1624" spans="1:2" x14ac:dyDescent="0.25">
      <c r="A1624" t="s">
        <v>4948</v>
      </c>
      <c r="B1624" s="18" t="s">
        <v>8555</v>
      </c>
    </row>
    <row r="1625" spans="1:2" x14ac:dyDescent="0.25">
      <c r="A1625" t="s">
        <v>4949</v>
      </c>
      <c r="B1625" s="18" t="s">
        <v>8556</v>
      </c>
    </row>
    <row r="1626" spans="1:2" x14ac:dyDescent="0.25">
      <c r="A1626" t="s">
        <v>4950</v>
      </c>
      <c r="B1626" s="18" t="s">
        <v>8557</v>
      </c>
    </row>
    <row r="1627" spans="1:2" x14ac:dyDescent="0.25">
      <c r="A1627" t="s">
        <v>4951</v>
      </c>
      <c r="B1627" s="18" t="s">
        <v>8558</v>
      </c>
    </row>
    <row r="1628" spans="1:2" x14ac:dyDescent="0.25">
      <c r="A1628" t="s">
        <v>4952</v>
      </c>
      <c r="B1628" s="18" t="s">
        <v>8559</v>
      </c>
    </row>
    <row r="1629" spans="1:2" x14ac:dyDescent="0.25">
      <c r="A1629" t="s">
        <v>4151</v>
      </c>
      <c r="B1629" s="18" t="s">
        <v>8560</v>
      </c>
    </row>
    <row r="1630" spans="1:2" x14ac:dyDescent="0.25">
      <c r="A1630" t="s">
        <v>4953</v>
      </c>
      <c r="B1630" s="18" t="s">
        <v>8561</v>
      </c>
    </row>
    <row r="1631" spans="1:2" x14ac:dyDescent="0.25">
      <c r="A1631" t="s">
        <v>4954</v>
      </c>
      <c r="B1631" s="18" t="s">
        <v>8562</v>
      </c>
    </row>
    <row r="1632" spans="1:2" x14ac:dyDescent="0.25">
      <c r="A1632" t="s">
        <v>4955</v>
      </c>
      <c r="B1632" s="18" t="s">
        <v>8563</v>
      </c>
    </row>
    <row r="1633" spans="1:2" x14ac:dyDescent="0.25">
      <c r="A1633" t="s">
        <v>4956</v>
      </c>
      <c r="B1633" s="18" t="s">
        <v>2601</v>
      </c>
    </row>
    <row r="1634" spans="1:2" x14ac:dyDescent="0.25">
      <c r="A1634" t="s">
        <v>4957</v>
      </c>
      <c r="B1634" s="18" t="s">
        <v>8564</v>
      </c>
    </row>
    <row r="1635" spans="1:2" x14ac:dyDescent="0.25">
      <c r="A1635" t="s">
        <v>4958</v>
      </c>
      <c r="B1635" s="18" t="s">
        <v>8565</v>
      </c>
    </row>
    <row r="1636" spans="1:2" x14ac:dyDescent="0.25">
      <c r="A1636" t="s">
        <v>4959</v>
      </c>
      <c r="B1636" s="18" t="s">
        <v>8566</v>
      </c>
    </row>
    <row r="1637" spans="1:2" x14ac:dyDescent="0.25">
      <c r="A1637" t="s">
        <v>4960</v>
      </c>
      <c r="B1637" s="18" t="s">
        <v>8567</v>
      </c>
    </row>
    <row r="1638" spans="1:2" x14ac:dyDescent="0.25">
      <c r="A1638" t="s">
        <v>4961</v>
      </c>
      <c r="B1638" s="18" t="s">
        <v>3269</v>
      </c>
    </row>
    <row r="1639" spans="1:2" x14ac:dyDescent="0.25">
      <c r="A1639" t="s">
        <v>4962</v>
      </c>
      <c r="B1639" s="18" t="s">
        <v>8568</v>
      </c>
    </row>
    <row r="1640" spans="1:2" x14ac:dyDescent="0.25">
      <c r="A1640" t="s">
        <v>4963</v>
      </c>
      <c r="B1640" s="18" t="s">
        <v>8569</v>
      </c>
    </row>
    <row r="1641" spans="1:2" x14ac:dyDescent="0.25">
      <c r="A1641" t="s">
        <v>4964</v>
      </c>
      <c r="B1641" s="18" t="s">
        <v>3219</v>
      </c>
    </row>
    <row r="1642" spans="1:2" x14ac:dyDescent="0.25">
      <c r="A1642" t="s">
        <v>3651</v>
      </c>
      <c r="B1642" s="18" t="s">
        <v>8570</v>
      </c>
    </row>
    <row r="1643" spans="1:2" x14ac:dyDescent="0.25">
      <c r="A1643" t="s">
        <v>4965</v>
      </c>
      <c r="B1643" s="18" t="s">
        <v>8571</v>
      </c>
    </row>
    <row r="1644" spans="1:2" x14ac:dyDescent="0.25">
      <c r="A1644" t="s">
        <v>4966</v>
      </c>
      <c r="B1644" s="18" t="s">
        <v>8572</v>
      </c>
    </row>
    <row r="1645" spans="1:2" x14ac:dyDescent="0.25">
      <c r="A1645" t="s">
        <v>4967</v>
      </c>
      <c r="B1645" s="18" t="s">
        <v>8573</v>
      </c>
    </row>
    <row r="1646" spans="1:2" x14ac:dyDescent="0.25">
      <c r="A1646" t="s">
        <v>4968</v>
      </c>
      <c r="B1646" s="18" t="s">
        <v>8574</v>
      </c>
    </row>
    <row r="1647" spans="1:2" x14ac:dyDescent="0.25">
      <c r="A1647" t="s">
        <v>4969</v>
      </c>
      <c r="B1647" s="18" t="s">
        <v>8575</v>
      </c>
    </row>
    <row r="1648" spans="1:2" x14ac:dyDescent="0.25">
      <c r="A1648" t="s">
        <v>3914</v>
      </c>
      <c r="B1648" s="18" t="s">
        <v>8576</v>
      </c>
    </row>
    <row r="1649" spans="1:2" x14ac:dyDescent="0.25">
      <c r="A1649" t="s">
        <v>4970</v>
      </c>
      <c r="B1649" s="18" t="s">
        <v>3035</v>
      </c>
    </row>
    <row r="1650" spans="1:2" x14ac:dyDescent="0.25">
      <c r="A1650" t="s">
        <v>4971</v>
      </c>
      <c r="B1650" s="18" t="s">
        <v>8577</v>
      </c>
    </row>
    <row r="1651" spans="1:2" x14ac:dyDescent="0.25">
      <c r="A1651" t="s">
        <v>4862</v>
      </c>
      <c r="B1651" s="18" t="s">
        <v>8578</v>
      </c>
    </row>
    <row r="1652" spans="1:2" x14ac:dyDescent="0.25">
      <c r="A1652" t="s">
        <v>4972</v>
      </c>
      <c r="B1652" s="18" t="s">
        <v>8579</v>
      </c>
    </row>
    <row r="1653" spans="1:2" x14ac:dyDescent="0.25">
      <c r="A1653" t="s">
        <v>4973</v>
      </c>
      <c r="B1653" s="18" t="s">
        <v>8580</v>
      </c>
    </row>
    <row r="1654" spans="1:2" x14ac:dyDescent="0.25">
      <c r="A1654" t="s">
        <v>4974</v>
      </c>
      <c r="B1654" s="18" t="s">
        <v>8581</v>
      </c>
    </row>
    <row r="1655" spans="1:2" x14ac:dyDescent="0.25">
      <c r="A1655" t="s">
        <v>4358</v>
      </c>
      <c r="B1655" s="18" t="s">
        <v>8582</v>
      </c>
    </row>
    <row r="1656" spans="1:2" x14ac:dyDescent="0.25">
      <c r="A1656" t="s">
        <v>4975</v>
      </c>
      <c r="B1656" s="18" t="s">
        <v>8583</v>
      </c>
    </row>
    <row r="1657" spans="1:2" x14ac:dyDescent="0.25">
      <c r="A1657" t="s">
        <v>4976</v>
      </c>
      <c r="B1657" s="18" t="s">
        <v>8584</v>
      </c>
    </row>
    <row r="1658" spans="1:2" x14ac:dyDescent="0.25">
      <c r="A1658" t="s">
        <v>4977</v>
      </c>
      <c r="B1658" s="18" t="s">
        <v>8585</v>
      </c>
    </row>
    <row r="1659" spans="1:2" x14ac:dyDescent="0.25">
      <c r="A1659" t="s">
        <v>4978</v>
      </c>
      <c r="B1659" s="18" t="s">
        <v>8586</v>
      </c>
    </row>
    <row r="1660" spans="1:2" x14ac:dyDescent="0.25">
      <c r="A1660" t="s">
        <v>4979</v>
      </c>
      <c r="B1660" s="18" t="s">
        <v>8587</v>
      </c>
    </row>
    <row r="1661" spans="1:2" x14ac:dyDescent="0.25">
      <c r="A1661" t="s">
        <v>4980</v>
      </c>
      <c r="B1661" s="18" t="s">
        <v>8588</v>
      </c>
    </row>
    <row r="1662" spans="1:2" x14ac:dyDescent="0.25">
      <c r="A1662" t="s">
        <v>4533</v>
      </c>
      <c r="B1662" s="18" t="s">
        <v>8589</v>
      </c>
    </row>
    <row r="1663" spans="1:2" x14ac:dyDescent="0.25">
      <c r="A1663" t="s">
        <v>4981</v>
      </c>
      <c r="B1663" s="18" t="s">
        <v>8590</v>
      </c>
    </row>
    <row r="1664" spans="1:2" x14ac:dyDescent="0.25">
      <c r="A1664" t="s">
        <v>4982</v>
      </c>
      <c r="B1664" s="18" t="s">
        <v>8591</v>
      </c>
    </row>
    <row r="1665" spans="1:2" x14ac:dyDescent="0.25">
      <c r="A1665" t="s">
        <v>4983</v>
      </c>
      <c r="B1665" s="18" t="s">
        <v>8592</v>
      </c>
    </row>
    <row r="1666" spans="1:2" x14ac:dyDescent="0.25">
      <c r="A1666" t="s">
        <v>4984</v>
      </c>
      <c r="B1666" s="18" t="s">
        <v>8593</v>
      </c>
    </row>
    <row r="1667" spans="1:2" x14ac:dyDescent="0.25">
      <c r="A1667" t="s">
        <v>4985</v>
      </c>
      <c r="B1667" s="18" t="s">
        <v>8594</v>
      </c>
    </row>
    <row r="1668" spans="1:2" x14ac:dyDescent="0.25">
      <c r="A1668" t="s">
        <v>4986</v>
      </c>
      <c r="B1668" s="18" t="s">
        <v>8595</v>
      </c>
    </row>
    <row r="1669" spans="1:2" x14ac:dyDescent="0.25">
      <c r="A1669" t="s">
        <v>4987</v>
      </c>
      <c r="B1669" s="18" t="s">
        <v>8596</v>
      </c>
    </row>
    <row r="1670" spans="1:2" x14ac:dyDescent="0.25">
      <c r="A1670" t="s">
        <v>4988</v>
      </c>
      <c r="B1670" s="18" t="s">
        <v>8597</v>
      </c>
    </row>
    <row r="1671" spans="1:2" x14ac:dyDescent="0.25">
      <c r="A1671" t="s">
        <v>4989</v>
      </c>
      <c r="B1671" s="18" t="s">
        <v>8598</v>
      </c>
    </row>
    <row r="1672" spans="1:2" x14ac:dyDescent="0.25">
      <c r="A1672" t="s">
        <v>4990</v>
      </c>
      <c r="B1672" s="18" t="s">
        <v>8599</v>
      </c>
    </row>
    <row r="1673" spans="1:2" x14ac:dyDescent="0.25">
      <c r="A1673" t="s">
        <v>4991</v>
      </c>
      <c r="B1673" s="18" t="s">
        <v>8600</v>
      </c>
    </row>
    <row r="1674" spans="1:2" x14ac:dyDescent="0.25">
      <c r="A1674" t="s">
        <v>4992</v>
      </c>
      <c r="B1674" s="18" t="s">
        <v>8601</v>
      </c>
    </row>
    <row r="1675" spans="1:2" x14ac:dyDescent="0.25">
      <c r="A1675" t="s">
        <v>4993</v>
      </c>
      <c r="B1675" s="18" t="s">
        <v>8602</v>
      </c>
    </row>
    <row r="1676" spans="1:2" x14ac:dyDescent="0.25">
      <c r="A1676" t="s">
        <v>4994</v>
      </c>
      <c r="B1676" s="18" t="s">
        <v>8603</v>
      </c>
    </row>
    <row r="1677" spans="1:2" x14ac:dyDescent="0.25">
      <c r="A1677" t="s">
        <v>4995</v>
      </c>
      <c r="B1677" s="18" t="s">
        <v>8604</v>
      </c>
    </row>
    <row r="1678" spans="1:2" x14ac:dyDescent="0.25">
      <c r="A1678" t="s">
        <v>4996</v>
      </c>
      <c r="B1678" s="18" t="s">
        <v>8605</v>
      </c>
    </row>
    <row r="1679" spans="1:2" x14ac:dyDescent="0.25">
      <c r="A1679" t="s">
        <v>3539</v>
      </c>
      <c r="B1679" s="18" t="s">
        <v>8606</v>
      </c>
    </row>
    <row r="1680" spans="1:2" x14ac:dyDescent="0.25">
      <c r="A1680" t="s">
        <v>4997</v>
      </c>
      <c r="B1680" s="18" t="s">
        <v>8607</v>
      </c>
    </row>
    <row r="1681" spans="1:2" x14ac:dyDescent="0.25">
      <c r="A1681" t="s">
        <v>4998</v>
      </c>
      <c r="B1681" s="18" t="s">
        <v>3132</v>
      </c>
    </row>
    <row r="1682" spans="1:2" x14ac:dyDescent="0.25">
      <c r="A1682" t="s">
        <v>4999</v>
      </c>
      <c r="B1682" s="18" t="s">
        <v>8608</v>
      </c>
    </row>
    <row r="1683" spans="1:2" x14ac:dyDescent="0.25">
      <c r="A1683" t="s">
        <v>4066</v>
      </c>
      <c r="B1683" s="18" t="s">
        <v>8609</v>
      </c>
    </row>
    <row r="1684" spans="1:2" x14ac:dyDescent="0.25">
      <c r="A1684" t="s">
        <v>5000</v>
      </c>
      <c r="B1684" s="18" t="s">
        <v>8610</v>
      </c>
    </row>
    <row r="1685" spans="1:2" x14ac:dyDescent="0.25">
      <c r="A1685" t="s">
        <v>5001</v>
      </c>
      <c r="B1685" s="18" t="s">
        <v>8611</v>
      </c>
    </row>
    <row r="1686" spans="1:2" x14ac:dyDescent="0.25">
      <c r="A1686" t="s">
        <v>5002</v>
      </c>
      <c r="B1686" s="18" t="s">
        <v>8612</v>
      </c>
    </row>
    <row r="1687" spans="1:2" x14ac:dyDescent="0.25">
      <c r="A1687" t="s">
        <v>5003</v>
      </c>
      <c r="B1687" s="18" t="s">
        <v>8613</v>
      </c>
    </row>
    <row r="1688" spans="1:2" x14ac:dyDescent="0.25">
      <c r="A1688" t="s">
        <v>4355</v>
      </c>
      <c r="B1688" s="18" t="s">
        <v>8614</v>
      </c>
    </row>
    <row r="1689" spans="1:2" x14ac:dyDescent="0.25">
      <c r="A1689" t="s">
        <v>5004</v>
      </c>
      <c r="B1689" s="18" t="s">
        <v>8615</v>
      </c>
    </row>
    <row r="1690" spans="1:2" x14ac:dyDescent="0.25">
      <c r="A1690" t="s">
        <v>5005</v>
      </c>
      <c r="B1690" s="18" t="s">
        <v>8616</v>
      </c>
    </row>
    <row r="1691" spans="1:2" x14ac:dyDescent="0.25">
      <c r="A1691" t="s">
        <v>5006</v>
      </c>
      <c r="B1691" s="18" t="s">
        <v>8617</v>
      </c>
    </row>
    <row r="1692" spans="1:2" x14ac:dyDescent="0.25">
      <c r="A1692" t="s">
        <v>5007</v>
      </c>
      <c r="B1692" s="18" t="s">
        <v>8618</v>
      </c>
    </row>
    <row r="1693" spans="1:2" x14ac:dyDescent="0.25">
      <c r="A1693" t="s">
        <v>5008</v>
      </c>
      <c r="B1693" s="18" t="s">
        <v>8619</v>
      </c>
    </row>
    <row r="1694" spans="1:2" x14ac:dyDescent="0.25">
      <c r="A1694" t="s">
        <v>5009</v>
      </c>
      <c r="B1694" s="18" t="s">
        <v>8620</v>
      </c>
    </row>
    <row r="1695" spans="1:2" x14ac:dyDescent="0.25">
      <c r="A1695" t="s">
        <v>5010</v>
      </c>
      <c r="B1695" s="18" t="s">
        <v>8621</v>
      </c>
    </row>
    <row r="1696" spans="1:2" x14ac:dyDescent="0.25">
      <c r="A1696" t="s">
        <v>3726</v>
      </c>
      <c r="B1696" s="18" t="s">
        <v>8622</v>
      </c>
    </row>
    <row r="1697" spans="1:2" x14ac:dyDescent="0.25">
      <c r="A1697" t="s">
        <v>4185</v>
      </c>
      <c r="B1697" s="18" t="s">
        <v>8623</v>
      </c>
    </row>
    <row r="1698" spans="1:2" x14ac:dyDescent="0.25">
      <c r="A1698" t="s">
        <v>5011</v>
      </c>
      <c r="B1698" s="18" t="s">
        <v>8624</v>
      </c>
    </row>
    <row r="1699" spans="1:2" x14ac:dyDescent="0.25">
      <c r="A1699" t="s">
        <v>5012</v>
      </c>
      <c r="B1699" s="18" t="s">
        <v>8625</v>
      </c>
    </row>
    <row r="1700" spans="1:2" x14ac:dyDescent="0.25">
      <c r="A1700" t="s">
        <v>5013</v>
      </c>
      <c r="B1700" s="18" t="s">
        <v>8626</v>
      </c>
    </row>
    <row r="1701" spans="1:2" x14ac:dyDescent="0.25">
      <c r="A1701" t="s">
        <v>5014</v>
      </c>
      <c r="B1701" s="18" t="s">
        <v>3241</v>
      </c>
    </row>
    <row r="1702" spans="1:2" x14ac:dyDescent="0.25">
      <c r="A1702" t="s">
        <v>5015</v>
      </c>
      <c r="B1702" s="18" t="s">
        <v>8627</v>
      </c>
    </row>
    <row r="1703" spans="1:2" x14ac:dyDescent="0.25">
      <c r="A1703" t="s">
        <v>5016</v>
      </c>
      <c r="B1703" s="18" t="s">
        <v>8628</v>
      </c>
    </row>
    <row r="1704" spans="1:2" x14ac:dyDescent="0.25">
      <c r="A1704" t="s">
        <v>5017</v>
      </c>
      <c r="B1704" s="18" t="s">
        <v>8629</v>
      </c>
    </row>
    <row r="1705" spans="1:2" x14ac:dyDescent="0.25">
      <c r="A1705" t="s">
        <v>5018</v>
      </c>
      <c r="B1705" s="18" t="s">
        <v>8630</v>
      </c>
    </row>
    <row r="1706" spans="1:2" x14ac:dyDescent="0.25">
      <c r="A1706" t="s">
        <v>5019</v>
      </c>
      <c r="B1706" s="18" t="s">
        <v>8631</v>
      </c>
    </row>
    <row r="1707" spans="1:2" x14ac:dyDescent="0.25">
      <c r="A1707" t="s">
        <v>5020</v>
      </c>
      <c r="B1707" s="18" t="s">
        <v>8632</v>
      </c>
    </row>
    <row r="1708" spans="1:2" x14ac:dyDescent="0.25">
      <c r="A1708" t="s">
        <v>5021</v>
      </c>
      <c r="B1708" s="18" t="s">
        <v>8633</v>
      </c>
    </row>
    <row r="1709" spans="1:2" x14ac:dyDescent="0.25">
      <c r="A1709" t="s">
        <v>3855</v>
      </c>
      <c r="B1709" s="18" t="s">
        <v>8634</v>
      </c>
    </row>
    <row r="1710" spans="1:2" x14ac:dyDescent="0.25">
      <c r="A1710" t="s">
        <v>5022</v>
      </c>
      <c r="B1710" s="18" t="s">
        <v>8635</v>
      </c>
    </row>
    <row r="1711" spans="1:2" x14ac:dyDescent="0.25">
      <c r="A1711" t="s">
        <v>5023</v>
      </c>
      <c r="B1711" s="18" t="s">
        <v>8636</v>
      </c>
    </row>
    <row r="1712" spans="1:2" x14ac:dyDescent="0.25">
      <c r="A1712" t="s">
        <v>5024</v>
      </c>
      <c r="B1712" s="18" t="s">
        <v>8637</v>
      </c>
    </row>
    <row r="1713" spans="1:2" x14ac:dyDescent="0.25">
      <c r="A1713" t="s">
        <v>4156</v>
      </c>
      <c r="B1713" s="18" t="s">
        <v>8638</v>
      </c>
    </row>
    <row r="1714" spans="1:2" x14ac:dyDescent="0.25">
      <c r="A1714" t="s">
        <v>5025</v>
      </c>
      <c r="B1714" s="18" t="s">
        <v>8639</v>
      </c>
    </row>
    <row r="1715" spans="1:2" x14ac:dyDescent="0.25">
      <c r="A1715" t="s">
        <v>5026</v>
      </c>
      <c r="B1715" s="18" t="s">
        <v>3190</v>
      </c>
    </row>
    <row r="1716" spans="1:2" x14ac:dyDescent="0.25">
      <c r="A1716" t="s">
        <v>5027</v>
      </c>
      <c r="B1716" s="18" t="s">
        <v>8640</v>
      </c>
    </row>
    <row r="1717" spans="1:2" x14ac:dyDescent="0.25">
      <c r="A1717" t="s">
        <v>5028</v>
      </c>
      <c r="B1717" s="18" t="s">
        <v>3181</v>
      </c>
    </row>
    <row r="1718" spans="1:2" x14ac:dyDescent="0.25">
      <c r="A1718" t="s">
        <v>5029</v>
      </c>
      <c r="B1718" s="18" t="s">
        <v>8641</v>
      </c>
    </row>
    <row r="1719" spans="1:2" x14ac:dyDescent="0.25">
      <c r="A1719" t="s">
        <v>5030</v>
      </c>
      <c r="B1719" s="18" t="s">
        <v>8642</v>
      </c>
    </row>
    <row r="1720" spans="1:2" x14ac:dyDescent="0.25">
      <c r="A1720" t="s">
        <v>5031</v>
      </c>
      <c r="B1720" s="18" t="s">
        <v>8643</v>
      </c>
    </row>
    <row r="1721" spans="1:2" x14ac:dyDescent="0.25">
      <c r="A1721" t="s">
        <v>5032</v>
      </c>
      <c r="B1721" s="18" t="s">
        <v>8644</v>
      </c>
    </row>
    <row r="1722" spans="1:2" x14ac:dyDescent="0.25">
      <c r="A1722" t="s">
        <v>5033</v>
      </c>
      <c r="B1722" s="18" t="s">
        <v>8645</v>
      </c>
    </row>
    <row r="1723" spans="1:2" x14ac:dyDescent="0.25">
      <c r="A1723" t="s">
        <v>5034</v>
      </c>
      <c r="B1723" s="18" t="s">
        <v>8646</v>
      </c>
    </row>
    <row r="1724" spans="1:2" x14ac:dyDescent="0.25">
      <c r="A1724" t="s">
        <v>5035</v>
      </c>
      <c r="B1724" s="18" t="s">
        <v>8647</v>
      </c>
    </row>
    <row r="1725" spans="1:2" x14ac:dyDescent="0.25">
      <c r="A1725" t="s">
        <v>4566</v>
      </c>
      <c r="B1725" s="18" t="s">
        <v>8648</v>
      </c>
    </row>
    <row r="1726" spans="1:2" x14ac:dyDescent="0.25">
      <c r="A1726" t="s">
        <v>5036</v>
      </c>
      <c r="B1726" s="18" t="s">
        <v>8649</v>
      </c>
    </row>
    <row r="1727" spans="1:2" x14ac:dyDescent="0.25">
      <c r="A1727" t="s">
        <v>5037</v>
      </c>
      <c r="B1727" s="18" t="s">
        <v>3168</v>
      </c>
    </row>
    <row r="1728" spans="1:2" x14ac:dyDescent="0.25">
      <c r="A1728" t="s">
        <v>5038</v>
      </c>
      <c r="B1728" s="18" t="s">
        <v>8650</v>
      </c>
    </row>
    <row r="1729" spans="1:2" x14ac:dyDescent="0.25">
      <c r="A1729" t="s">
        <v>5039</v>
      </c>
      <c r="B1729" s="18" t="s">
        <v>8651</v>
      </c>
    </row>
    <row r="1730" spans="1:2" x14ac:dyDescent="0.25">
      <c r="A1730" t="s">
        <v>5040</v>
      </c>
      <c r="B1730" s="18" t="s">
        <v>8652</v>
      </c>
    </row>
    <row r="1731" spans="1:2" x14ac:dyDescent="0.25">
      <c r="A1731" t="s">
        <v>3602</v>
      </c>
      <c r="B1731" s="18" t="s">
        <v>8653</v>
      </c>
    </row>
    <row r="1732" spans="1:2" x14ac:dyDescent="0.25">
      <c r="A1732" t="s">
        <v>5041</v>
      </c>
      <c r="B1732" s="18" t="s">
        <v>8654</v>
      </c>
    </row>
    <row r="1733" spans="1:2" x14ac:dyDescent="0.25">
      <c r="A1733" t="s">
        <v>5042</v>
      </c>
      <c r="B1733" s="18" t="s">
        <v>8655</v>
      </c>
    </row>
    <row r="1734" spans="1:2" x14ac:dyDescent="0.25">
      <c r="A1734" t="s">
        <v>5043</v>
      </c>
      <c r="B1734" s="18" t="s">
        <v>8656</v>
      </c>
    </row>
    <row r="1735" spans="1:2" x14ac:dyDescent="0.25">
      <c r="A1735" t="s">
        <v>5044</v>
      </c>
      <c r="B1735" s="18" t="s">
        <v>8657</v>
      </c>
    </row>
    <row r="1736" spans="1:2" x14ac:dyDescent="0.25">
      <c r="A1736" t="s">
        <v>5045</v>
      </c>
      <c r="B1736" s="18" t="s">
        <v>8658</v>
      </c>
    </row>
    <row r="1737" spans="1:2" x14ac:dyDescent="0.25">
      <c r="A1737" t="s">
        <v>5046</v>
      </c>
      <c r="B1737" s="18" t="s">
        <v>8659</v>
      </c>
    </row>
    <row r="1738" spans="1:2" x14ac:dyDescent="0.25">
      <c r="A1738" t="s">
        <v>5047</v>
      </c>
      <c r="B1738" s="18" t="s">
        <v>8660</v>
      </c>
    </row>
    <row r="1739" spans="1:2" x14ac:dyDescent="0.25">
      <c r="A1739" t="s">
        <v>5048</v>
      </c>
      <c r="B1739" s="18" t="s">
        <v>8661</v>
      </c>
    </row>
    <row r="1740" spans="1:2" x14ac:dyDescent="0.25">
      <c r="A1740" t="s">
        <v>3630</v>
      </c>
      <c r="B1740" s="18" t="s">
        <v>3037</v>
      </c>
    </row>
    <row r="1741" spans="1:2" x14ac:dyDescent="0.25">
      <c r="A1741" t="s">
        <v>5049</v>
      </c>
      <c r="B1741" s="18" t="s">
        <v>8662</v>
      </c>
    </row>
    <row r="1742" spans="1:2" x14ac:dyDescent="0.25">
      <c r="A1742" t="s">
        <v>5050</v>
      </c>
      <c r="B1742" s="18" t="s">
        <v>3172</v>
      </c>
    </row>
    <row r="1743" spans="1:2" x14ac:dyDescent="0.25">
      <c r="A1743" t="s">
        <v>5051</v>
      </c>
      <c r="B1743" s="18" t="s">
        <v>8663</v>
      </c>
    </row>
    <row r="1744" spans="1:2" x14ac:dyDescent="0.25">
      <c r="A1744" t="s">
        <v>5052</v>
      </c>
      <c r="B1744" s="18" t="s">
        <v>8664</v>
      </c>
    </row>
    <row r="1745" spans="1:2" x14ac:dyDescent="0.25">
      <c r="A1745" t="s">
        <v>5053</v>
      </c>
      <c r="B1745" s="18" t="s">
        <v>8665</v>
      </c>
    </row>
    <row r="1746" spans="1:2" x14ac:dyDescent="0.25">
      <c r="A1746" t="s">
        <v>5054</v>
      </c>
      <c r="B1746" s="18" t="s">
        <v>8666</v>
      </c>
    </row>
    <row r="1747" spans="1:2" x14ac:dyDescent="0.25">
      <c r="A1747" t="s">
        <v>5055</v>
      </c>
      <c r="B1747" s="18" t="s">
        <v>8667</v>
      </c>
    </row>
    <row r="1748" spans="1:2" x14ac:dyDescent="0.25">
      <c r="A1748" t="s">
        <v>5056</v>
      </c>
      <c r="B1748" s="18" t="s">
        <v>8668</v>
      </c>
    </row>
    <row r="1749" spans="1:2" x14ac:dyDescent="0.25">
      <c r="A1749" t="s">
        <v>5057</v>
      </c>
      <c r="B1749" s="18" t="s">
        <v>8669</v>
      </c>
    </row>
    <row r="1750" spans="1:2" x14ac:dyDescent="0.25">
      <c r="A1750" t="s">
        <v>4400</v>
      </c>
      <c r="B1750" s="18" t="s">
        <v>8670</v>
      </c>
    </row>
    <row r="1751" spans="1:2" x14ac:dyDescent="0.25">
      <c r="A1751" t="s">
        <v>5058</v>
      </c>
      <c r="B1751" s="18" t="s">
        <v>8671</v>
      </c>
    </row>
    <row r="1752" spans="1:2" x14ac:dyDescent="0.25">
      <c r="A1752" t="s">
        <v>3646</v>
      </c>
      <c r="B1752" s="18" t="s">
        <v>8672</v>
      </c>
    </row>
    <row r="1753" spans="1:2" x14ac:dyDescent="0.25">
      <c r="A1753" t="s">
        <v>3767</v>
      </c>
      <c r="B1753" s="18" t="s">
        <v>8673</v>
      </c>
    </row>
    <row r="1754" spans="1:2" x14ac:dyDescent="0.25">
      <c r="A1754" t="s">
        <v>3553</v>
      </c>
      <c r="B1754" s="18" t="s">
        <v>3223</v>
      </c>
    </row>
    <row r="1755" spans="1:2" x14ac:dyDescent="0.25">
      <c r="A1755" t="s">
        <v>5059</v>
      </c>
      <c r="B1755" s="18" t="s">
        <v>8674</v>
      </c>
    </row>
    <row r="1756" spans="1:2" x14ac:dyDescent="0.25">
      <c r="A1756" t="s">
        <v>5060</v>
      </c>
      <c r="B1756" s="18" t="s">
        <v>8675</v>
      </c>
    </row>
    <row r="1757" spans="1:2" x14ac:dyDescent="0.25">
      <c r="A1757" t="s">
        <v>5061</v>
      </c>
      <c r="B1757" s="18" t="s">
        <v>8676</v>
      </c>
    </row>
    <row r="1758" spans="1:2" x14ac:dyDescent="0.25">
      <c r="A1758" t="s">
        <v>5062</v>
      </c>
      <c r="B1758" s="18" t="s">
        <v>8677</v>
      </c>
    </row>
    <row r="1759" spans="1:2" x14ac:dyDescent="0.25">
      <c r="A1759" t="s">
        <v>5063</v>
      </c>
      <c r="B1759" s="18" t="s">
        <v>8678</v>
      </c>
    </row>
    <row r="1760" spans="1:2" x14ac:dyDescent="0.25">
      <c r="A1760" t="s">
        <v>5064</v>
      </c>
      <c r="B1760" s="18" t="s">
        <v>8679</v>
      </c>
    </row>
    <row r="1761" spans="1:2" x14ac:dyDescent="0.25">
      <c r="A1761" t="s">
        <v>5065</v>
      </c>
      <c r="B1761" s="18" t="s">
        <v>8680</v>
      </c>
    </row>
    <row r="1762" spans="1:2" x14ac:dyDescent="0.25">
      <c r="A1762" t="s">
        <v>5066</v>
      </c>
      <c r="B1762" s="18" t="s">
        <v>3174</v>
      </c>
    </row>
    <row r="1763" spans="1:2" x14ac:dyDescent="0.25">
      <c r="A1763" t="s">
        <v>5067</v>
      </c>
      <c r="B1763" s="18" t="s">
        <v>3043</v>
      </c>
    </row>
    <row r="1764" spans="1:2" x14ac:dyDescent="0.25">
      <c r="A1764" t="s">
        <v>3869</v>
      </c>
      <c r="B1764" s="18" t="s">
        <v>8681</v>
      </c>
    </row>
    <row r="1765" spans="1:2" x14ac:dyDescent="0.25">
      <c r="A1765" t="s">
        <v>3776</v>
      </c>
      <c r="B1765" s="18" t="s">
        <v>3239</v>
      </c>
    </row>
    <row r="1766" spans="1:2" x14ac:dyDescent="0.25">
      <c r="A1766" t="s">
        <v>5068</v>
      </c>
      <c r="B1766" s="18" t="s">
        <v>8682</v>
      </c>
    </row>
    <row r="1767" spans="1:2" x14ac:dyDescent="0.25">
      <c r="A1767" t="s">
        <v>5069</v>
      </c>
      <c r="B1767" s="18" t="s">
        <v>8683</v>
      </c>
    </row>
    <row r="1768" spans="1:2" x14ac:dyDescent="0.25">
      <c r="A1768" t="s">
        <v>5070</v>
      </c>
      <c r="B1768" s="18" t="s">
        <v>8684</v>
      </c>
    </row>
    <row r="1769" spans="1:2" x14ac:dyDescent="0.25">
      <c r="A1769" t="s">
        <v>4532</v>
      </c>
      <c r="B1769" s="18" t="s">
        <v>8685</v>
      </c>
    </row>
    <row r="1770" spans="1:2" x14ac:dyDescent="0.25">
      <c r="A1770" t="s">
        <v>5071</v>
      </c>
      <c r="B1770" s="18" t="s">
        <v>8686</v>
      </c>
    </row>
    <row r="1771" spans="1:2" x14ac:dyDescent="0.25">
      <c r="A1771" t="s">
        <v>5072</v>
      </c>
      <c r="B1771" s="18" t="s">
        <v>8687</v>
      </c>
    </row>
    <row r="1772" spans="1:2" x14ac:dyDescent="0.25">
      <c r="A1772" t="s">
        <v>5073</v>
      </c>
      <c r="B1772" s="18" t="s">
        <v>8688</v>
      </c>
    </row>
    <row r="1773" spans="1:2" x14ac:dyDescent="0.25">
      <c r="A1773" t="s">
        <v>5074</v>
      </c>
      <c r="B1773" s="18" t="s">
        <v>8689</v>
      </c>
    </row>
    <row r="1774" spans="1:2" x14ac:dyDescent="0.25">
      <c r="A1774" t="s">
        <v>5075</v>
      </c>
      <c r="B1774" s="18" t="s">
        <v>8690</v>
      </c>
    </row>
    <row r="1775" spans="1:2" x14ac:dyDescent="0.25">
      <c r="A1775" t="s">
        <v>5076</v>
      </c>
      <c r="B1775" s="18" t="s">
        <v>8691</v>
      </c>
    </row>
    <row r="1776" spans="1:2" x14ac:dyDescent="0.25">
      <c r="A1776" t="s">
        <v>5077</v>
      </c>
      <c r="B1776" s="18" t="s">
        <v>8692</v>
      </c>
    </row>
    <row r="1777" spans="1:2" x14ac:dyDescent="0.25">
      <c r="A1777" t="s">
        <v>5078</v>
      </c>
      <c r="B1777" s="18" t="s">
        <v>2607</v>
      </c>
    </row>
    <row r="1778" spans="1:2" x14ac:dyDescent="0.25">
      <c r="A1778" t="s">
        <v>5079</v>
      </c>
      <c r="B1778" s="18" t="s">
        <v>2605</v>
      </c>
    </row>
    <row r="1779" spans="1:2" x14ac:dyDescent="0.25">
      <c r="A1779" t="s">
        <v>5080</v>
      </c>
      <c r="B1779" s="18" t="s">
        <v>8693</v>
      </c>
    </row>
    <row r="1780" spans="1:2" x14ac:dyDescent="0.25">
      <c r="A1780" t="s">
        <v>4333</v>
      </c>
      <c r="B1780" s="18" t="s">
        <v>3206</v>
      </c>
    </row>
    <row r="1781" spans="1:2" x14ac:dyDescent="0.25">
      <c r="A1781" t="s">
        <v>5081</v>
      </c>
      <c r="B1781" s="18" t="s">
        <v>3166</v>
      </c>
    </row>
    <row r="1782" spans="1:2" x14ac:dyDescent="0.25">
      <c r="A1782" t="s">
        <v>5082</v>
      </c>
      <c r="B1782" s="18" t="s">
        <v>8694</v>
      </c>
    </row>
    <row r="1783" spans="1:2" x14ac:dyDescent="0.25">
      <c r="A1783" t="s">
        <v>4958</v>
      </c>
      <c r="B1783" s="18" t="s">
        <v>8695</v>
      </c>
    </row>
    <row r="1784" spans="1:2" x14ac:dyDescent="0.25">
      <c r="A1784" t="s">
        <v>5083</v>
      </c>
      <c r="B1784" s="18" t="s">
        <v>8696</v>
      </c>
    </row>
    <row r="1785" spans="1:2" x14ac:dyDescent="0.25">
      <c r="A1785" t="s">
        <v>4274</v>
      </c>
      <c r="B1785" s="18" t="s">
        <v>8697</v>
      </c>
    </row>
    <row r="1786" spans="1:2" x14ac:dyDescent="0.25">
      <c r="A1786" t="s">
        <v>4790</v>
      </c>
      <c r="B1786" s="18" t="s">
        <v>8698</v>
      </c>
    </row>
    <row r="1787" spans="1:2" x14ac:dyDescent="0.25">
      <c r="A1787" t="s">
        <v>5084</v>
      </c>
      <c r="B1787" s="18" t="s">
        <v>8699</v>
      </c>
    </row>
    <row r="1788" spans="1:2" x14ac:dyDescent="0.25">
      <c r="A1788" t="s">
        <v>5085</v>
      </c>
      <c r="B1788" s="18" t="s">
        <v>8700</v>
      </c>
    </row>
    <row r="1789" spans="1:2" x14ac:dyDescent="0.25">
      <c r="A1789" t="s">
        <v>5086</v>
      </c>
      <c r="B1789" s="18" t="s">
        <v>8701</v>
      </c>
    </row>
    <row r="1790" spans="1:2" x14ac:dyDescent="0.25">
      <c r="A1790" t="s">
        <v>5087</v>
      </c>
      <c r="B1790" s="18" t="s">
        <v>3233</v>
      </c>
    </row>
    <row r="1791" spans="1:2" x14ac:dyDescent="0.25">
      <c r="A1791" t="s">
        <v>5088</v>
      </c>
      <c r="B1791" s="18" t="s">
        <v>8702</v>
      </c>
    </row>
    <row r="1792" spans="1:2" x14ac:dyDescent="0.25">
      <c r="A1792" t="s">
        <v>4944</v>
      </c>
      <c r="B1792" s="18" t="s">
        <v>8703</v>
      </c>
    </row>
    <row r="1793" spans="1:2" x14ac:dyDescent="0.25">
      <c r="A1793" t="s">
        <v>5089</v>
      </c>
      <c r="B1793" s="18" t="s">
        <v>8704</v>
      </c>
    </row>
    <row r="1794" spans="1:2" x14ac:dyDescent="0.25">
      <c r="A1794" t="s">
        <v>5090</v>
      </c>
      <c r="B1794" s="18" t="s">
        <v>8705</v>
      </c>
    </row>
    <row r="1795" spans="1:2" x14ac:dyDescent="0.25">
      <c r="A1795" t="s">
        <v>5091</v>
      </c>
      <c r="B1795" s="18" t="s">
        <v>8706</v>
      </c>
    </row>
    <row r="1796" spans="1:2" x14ac:dyDescent="0.25">
      <c r="A1796" t="s">
        <v>5092</v>
      </c>
      <c r="B1796" s="18" t="s">
        <v>3042</v>
      </c>
    </row>
    <row r="1797" spans="1:2" x14ac:dyDescent="0.25">
      <c r="A1797" t="s">
        <v>5093</v>
      </c>
      <c r="B1797" s="18" t="s">
        <v>8707</v>
      </c>
    </row>
    <row r="1798" spans="1:2" x14ac:dyDescent="0.25">
      <c r="A1798" t="s">
        <v>5094</v>
      </c>
      <c r="B1798" s="18" t="s">
        <v>8708</v>
      </c>
    </row>
    <row r="1799" spans="1:2" x14ac:dyDescent="0.25">
      <c r="A1799" t="s">
        <v>5095</v>
      </c>
      <c r="B1799" s="18" t="s">
        <v>8709</v>
      </c>
    </row>
    <row r="1800" spans="1:2" x14ac:dyDescent="0.25">
      <c r="A1800" t="s">
        <v>5096</v>
      </c>
      <c r="B1800" s="18" t="s">
        <v>8710</v>
      </c>
    </row>
    <row r="1801" spans="1:2" x14ac:dyDescent="0.25">
      <c r="A1801" t="s">
        <v>5097</v>
      </c>
      <c r="B1801" s="18" t="s">
        <v>8711</v>
      </c>
    </row>
    <row r="1802" spans="1:2" x14ac:dyDescent="0.25">
      <c r="A1802" t="s">
        <v>5098</v>
      </c>
      <c r="B1802" s="18" t="s">
        <v>8712</v>
      </c>
    </row>
    <row r="1803" spans="1:2" x14ac:dyDescent="0.25">
      <c r="A1803" t="s">
        <v>5099</v>
      </c>
      <c r="B1803" s="18" t="s">
        <v>8713</v>
      </c>
    </row>
    <row r="1804" spans="1:2" x14ac:dyDescent="0.25">
      <c r="A1804" t="s">
        <v>3994</v>
      </c>
      <c r="B1804" s="18" t="s">
        <v>8714</v>
      </c>
    </row>
    <row r="1805" spans="1:2" x14ac:dyDescent="0.25">
      <c r="A1805" t="s">
        <v>5100</v>
      </c>
      <c r="B1805" s="18" t="s">
        <v>8715</v>
      </c>
    </row>
    <row r="1806" spans="1:2" x14ac:dyDescent="0.25">
      <c r="A1806" t="s">
        <v>5101</v>
      </c>
      <c r="B1806" s="18" t="s">
        <v>8716</v>
      </c>
    </row>
    <row r="1807" spans="1:2" x14ac:dyDescent="0.25">
      <c r="A1807" t="s">
        <v>5102</v>
      </c>
      <c r="B1807" s="18" t="s">
        <v>3214</v>
      </c>
    </row>
    <row r="1808" spans="1:2" x14ac:dyDescent="0.25">
      <c r="A1808" t="s">
        <v>5103</v>
      </c>
      <c r="B1808" s="18" t="s">
        <v>8717</v>
      </c>
    </row>
    <row r="1809" spans="1:2" x14ac:dyDescent="0.25">
      <c r="A1809" t="s">
        <v>5104</v>
      </c>
      <c r="B1809" s="18" t="s">
        <v>8718</v>
      </c>
    </row>
    <row r="1810" spans="1:2" x14ac:dyDescent="0.25">
      <c r="A1810" t="s">
        <v>5105</v>
      </c>
      <c r="B1810" s="18" t="s">
        <v>8719</v>
      </c>
    </row>
    <row r="1811" spans="1:2" x14ac:dyDescent="0.25">
      <c r="A1811" t="s">
        <v>3785</v>
      </c>
      <c r="B1811" s="18" t="s">
        <v>8720</v>
      </c>
    </row>
    <row r="1812" spans="1:2" x14ac:dyDescent="0.25">
      <c r="A1812" t="s">
        <v>5106</v>
      </c>
      <c r="B1812" s="18" t="s">
        <v>2580</v>
      </c>
    </row>
    <row r="1813" spans="1:2" x14ac:dyDescent="0.25">
      <c r="A1813" t="s">
        <v>5107</v>
      </c>
      <c r="B1813" s="18" t="s">
        <v>8721</v>
      </c>
    </row>
    <row r="1814" spans="1:2" x14ac:dyDescent="0.25">
      <c r="A1814" t="s">
        <v>5108</v>
      </c>
      <c r="B1814" s="18" t="s">
        <v>3165</v>
      </c>
    </row>
    <row r="1815" spans="1:2" x14ac:dyDescent="0.25">
      <c r="A1815" t="s">
        <v>5109</v>
      </c>
      <c r="B1815" s="18" t="s">
        <v>8722</v>
      </c>
    </row>
    <row r="1816" spans="1:2" x14ac:dyDescent="0.25">
      <c r="A1816" t="s">
        <v>5110</v>
      </c>
      <c r="B1816" s="18" t="s">
        <v>8723</v>
      </c>
    </row>
    <row r="1817" spans="1:2" x14ac:dyDescent="0.25">
      <c r="A1817" t="s">
        <v>5111</v>
      </c>
      <c r="B1817" s="18" t="s">
        <v>8724</v>
      </c>
    </row>
    <row r="1818" spans="1:2" x14ac:dyDescent="0.25">
      <c r="A1818" t="s">
        <v>5112</v>
      </c>
      <c r="B1818" s="18" t="s">
        <v>8725</v>
      </c>
    </row>
    <row r="1819" spans="1:2" x14ac:dyDescent="0.25">
      <c r="A1819" t="s">
        <v>5113</v>
      </c>
      <c r="B1819" s="18" t="s">
        <v>8726</v>
      </c>
    </row>
    <row r="1820" spans="1:2" x14ac:dyDescent="0.25">
      <c r="A1820" t="s">
        <v>5114</v>
      </c>
      <c r="B1820" s="18" t="s">
        <v>8727</v>
      </c>
    </row>
    <row r="1821" spans="1:2" x14ac:dyDescent="0.25">
      <c r="A1821" t="s">
        <v>5115</v>
      </c>
      <c r="B1821" s="18" t="s">
        <v>8728</v>
      </c>
    </row>
    <row r="1822" spans="1:2" x14ac:dyDescent="0.25">
      <c r="A1822" t="s">
        <v>4109</v>
      </c>
      <c r="B1822" s="18" t="s">
        <v>8729</v>
      </c>
    </row>
    <row r="1823" spans="1:2" x14ac:dyDescent="0.25">
      <c r="A1823" t="s">
        <v>5116</v>
      </c>
      <c r="B1823" s="18" t="s">
        <v>8730</v>
      </c>
    </row>
    <row r="1824" spans="1:2" x14ac:dyDescent="0.25">
      <c r="A1824" t="s">
        <v>4280</v>
      </c>
      <c r="B1824" s="18" t="s">
        <v>8731</v>
      </c>
    </row>
    <row r="1825" spans="1:2" x14ac:dyDescent="0.25">
      <c r="A1825" t="s">
        <v>5117</v>
      </c>
      <c r="B1825" s="18" t="s">
        <v>8732</v>
      </c>
    </row>
    <row r="1826" spans="1:2" x14ac:dyDescent="0.25">
      <c r="A1826" t="s">
        <v>4860</v>
      </c>
      <c r="B1826" s="18" t="s">
        <v>3039</v>
      </c>
    </row>
    <row r="1827" spans="1:2" x14ac:dyDescent="0.25">
      <c r="A1827" t="s">
        <v>5118</v>
      </c>
      <c r="B1827" s="18" t="s">
        <v>8733</v>
      </c>
    </row>
    <row r="1828" spans="1:2" x14ac:dyDescent="0.25">
      <c r="A1828" t="s">
        <v>5119</v>
      </c>
      <c r="B1828" s="18" t="s">
        <v>8734</v>
      </c>
    </row>
    <row r="1829" spans="1:2" x14ac:dyDescent="0.25">
      <c r="A1829" t="s">
        <v>5120</v>
      </c>
      <c r="B1829" s="18" t="s">
        <v>8735</v>
      </c>
    </row>
    <row r="1830" spans="1:2" x14ac:dyDescent="0.25">
      <c r="A1830" t="s">
        <v>5121</v>
      </c>
      <c r="B1830" s="18" t="s">
        <v>8736</v>
      </c>
    </row>
    <row r="1831" spans="1:2" x14ac:dyDescent="0.25">
      <c r="A1831" t="s">
        <v>5122</v>
      </c>
      <c r="B1831" s="18" t="s">
        <v>8737</v>
      </c>
    </row>
    <row r="1832" spans="1:2" x14ac:dyDescent="0.25">
      <c r="A1832" t="s">
        <v>5123</v>
      </c>
      <c r="B1832" s="18" t="s">
        <v>8738</v>
      </c>
    </row>
    <row r="1833" spans="1:2" x14ac:dyDescent="0.25">
      <c r="A1833" t="s">
        <v>5124</v>
      </c>
      <c r="B1833" s="18" t="s">
        <v>8739</v>
      </c>
    </row>
    <row r="1834" spans="1:2" x14ac:dyDescent="0.25">
      <c r="A1834" t="s">
        <v>5125</v>
      </c>
      <c r="B1834" s="18" t="s">
        <v>8740</v>
      </c>
    </row>
    <row r="1835" spans="1:2" x14ac:dyDescent="0.25">
      <c r="A1835" t="s">
        <v>5126</v>
      </c>
      <c r="B1835" s="18" t="s">
        <v>8741</v>
      </c>
    </row>
    <row r="1836" spans="1:2" x14ac:dyDescent="0.25">
      <c r="A1836" t="s">
        <v>4096</v>
      </c>
      <c r="B1836" s="18" t="s">
        <v>8742</v>
      </c>
    </row>
    <row r="1837" spans="1:2" x14ac:dyDescent="0.25">
      <c r="A1837" t="s">
        <v>5127</v>
      </c>
      <c r="B1837" s="18" t="s">
        <v>8743</v>
      </c>
    </row>
    <row r="1838" spans="1:2" x14ac:dyDescent="0.25">
      <c r="A1838" t="s">
        <v>5128</v>
      </c>
      <c r="B1838" s="18" t="s">
        <v>3230</v>
      </c>
    </row>
    <row r="1839" spans="1:2" x14ac:dyDescent="0.25">
      <c r="A1839" t="s">
        <v>5129</v>
      </c>
      <c r="B1839" s="18" t="s">
        <v>8744</v>
      </c>
    </row>
    <row r="1840" spans="1:2" x14ac:dyDescent="0.25">
      <c r="A1840" t="s">
        <v>5130</v>
      </c>
      <c r="B1840" s="18" t="s">
        <v>8745</v>
      </c>
    </row>
    <row r="1841" spans="1:2" x14ac:dyDescent="0.25">
      <c r="A1841" t="s">
        <v>4244</v>
      </c>
      <c r="B1841" s="18" t="s">
        <v>8746</v>
      </c>
    </row>
    <row r="1842" spans="1:2" x14ac:dyDescent="0.25">
      <c r="A1842" t="s">
        <v>5131</v>
      </c>
      <c r="B1842" s="18" t="s">
        <v>8747</v>
      </c>
    </row>
    <row r="1843" spans="1:2" x14ac:dyDescent="0.25">
      <c r="A1843" t="s">
        <v>4878</v>
      </c>
      <c r="B1843" s="18" t="s">
        <v>8748</v>
      </c>
    </row>
    <row r="1844" spans="1:2" x14ac:dyDescent="0.25">
      <c r="A1844" t="s">
        <v>5132</v>
      </c>
      <c r="B1844" s="18" t="s">
        <v>8749</v>
      </c>
    </row>
    <row r="1845" spans="1:2" x14ac:dyDescent="0.25">
      <c r="A1845" t="s">
        <v>5133</v>
      </c>
      <c r="B1845" s="18" t="s">
        <v>8750</v>
      </c>
    </row>
    <row r="1846" spans="1:2" x14ac:dyDescent="0.25">
      <c r="A1846" t="s">
        <v>5134</v>
      </c>
      <c r="B1846" s="18" t="s">
        <v>8751</v>
      </c>
    </row>
    <row r="1847" spans="1:2" x14ac:dyDescent="0.25">
      <c r="A1847" t="s">
        <v>4500</v>
      </c>
      <c r="B1847" s="18" t="s">
        <v>8752</v>
      </c>
    </row>
    <row r="1848" spans="1:2" x14ac:dyDescent="0.25">
      <c r="A1848" t="s">
        <v>4594</v>
      </c>
      <c r="B1848" s="18" t="s">
        <v>8753</v>
      </c>
    </row>
    <row r="1849" spans="1:2" x14ac:dyDescent="0.25">
      <c r="A1849" t="s">
        <v>5135</v>
      </c>
      <c r="B1849" s="18" t="s">
        <v>8754</v>
      </c>
    </row>
    <row r="1850" spans="1:2" x14ac:dyDescent="0.25">
      <c r="A1850" t="s">
        <v>5136</v>
      </c>
      <c r="B1850" s="18" t="s">
        <v>8755</v>
      </c>
    </row>
    <row r="1851" spans="1:2" x14ac:dyDescent="0.25">
      <c r="A1851" t="s">
        <v>5137</v>
      </c>
      <c r="B1851" s="18" t="s">
        <v>3216</v>
      </c>
    </row>
    <row r="1852" spans="1:2" x14ac:dyDescent="0.25">
      <c r="A1852" t="s">
        <v>5138</v>
      </c>
      <c r="B1852" s="18" t="s">
        <v>8756</v>
      </c>
    </row>
    <row r="1853" spans="1:2" x14ac:dyDescent="0.25">
      <c r="A1853" t="s">
        <v>5139</v>
      </c>
      <c r="B1853" s="18" t="s">
        <v>8757</v>
      </c>
    </row>
    <row r="1854" spans="1:2" x14ac:dyDescent="0.25">
      <c r="A1854" t="s">
        <v>5017</v>
      </c>
      <c r="B1854" s="18" t="s">
        <v>8758</v>
      </c>
    </row>
    <row r="1855" spans="1:2" x14ac:dyDescent="0.25">
      <c r="A1855" t="s">
        <v>5140</v>
      </c>
      <c r="B1855" s="18" t="s">
        <v>8759</v>
      </c>
    </row>
    <row r="1856" spans="1:2" x14ac:dyDescent="0.25">
      <c r="A1856" t="s">
        <v>5141</v>
      </c>
      <c r="B1856" s="18" t="s">
        <v>8760</v>
      </c>
    </row>
    <row r="1857" spans="1:2" x14ac:dyDescent="0.25">
      <c r="A1857" t="s">
        <v>5142</v>
      </c>
      <c r="B1857" s="18" t="s">
        <v>8761</v>
      </c>
    </row>
    <row r="1858" spans="1:2" x14ac:dyDescent="0.25">
      <c r="A1858" t="s">
        <v>3931</v>
      </c>
      <c r="B1858" s="18" t="s">
        <v>8762</v>
      </c>
    </row>
    <row r="1859" spans="1:2" x14ac:dyDescent="0.25">
      <c r="A1859" t="s">
        <v>5143</v>
      </c>
      <c r="B1859" s="18" t="s">
        <v>8763</v>
      </c>
    </row>
    <row r="1860" spans="1:2" x14ac:dyDescent="0.25">
      <c r="A1860" t="s">
        <v>5144</v>
      </c>
      <c r="B1860" s="18" t="s">
        <v>3139</v>
      </c>
    </row>
    <row r="1861" spans="1:2" x14ac:dyDescent="0.25">
      <c r="A1861" t="s">
        <v>5145</v>
      </c>
      <c r="B1861" s="18" t="s">
        <v>8764</v>
      </c>
    </row>
    <row r="1862" spans="1:2" x14ac:dyDescent="0.25">
      <c r="A1862" t="s">
        <v>5146</v>
      </c>
      <c r="B1862" s="18" t="s">
        <v>8765</v>
      </c>
    </row>
    <row r="1863" spans="1:2" x14ac:dyDescent="0.25">
      <c r="A1863" t="s">
        <v>5147</v>
      </c>
      <c r="B1863" s="18" t="s">
        <v>8766</v>
      </c>
    </row>
    <row r="1864" spans="1:2" x14ac:dyDescent="0.25">
      <c r="A1864" t="s">
        <v>5148</v>
      </c>
      <c r="B1864" s="18" t="s">
        <v>8767</v>
      </c>
    </row>
    <row r="1865" spans="1:2" x14ac:dyDescent="0.25">
      <c r="A1865" t="s">
        <v>5149</v>
      </c>
      <c r="B1865" s="18" t="s">
        <v>8768</v>
      </c>
    </row>
    <row r="1866" spans="1:2" x14ac:dyDescent="0.25">
      <c r="A1866" t="s">
        <v>5150</v>
      </c>
      <c r="B1866" s="18" t="s">
        <v>8769</v>
      </c>
    </row>
    <row r="1867" spans="1:2" x14ac:dyDescent="0.25">
      <c r="A1867" t="s">
        <v>5151</v>
      </c>
      <c r="B1867" s="18" t="s">
        <v>8770</v>
      </c>
    </row>
    <row r="1868" spans="1:2" x14ac:dyDescent="0.25">
      <c r="A1868" t="s">
        <v>5152</v>
      </c>
      <c r="B1868" s="18" t="s">
        <v>8771</v>
      </c>
    </row>
    <row r="1869" spans="1:2" x14ac:dyDescent="0.25">
      <c r="A1869" t="s">
        <v>5153</v>
      </c>
      <c r="B1869" s="18" t="s">
        <v>3130</v>
      </c>
    </row>
    <row r="1870" spans="1:2" x14ac:dyDescent="0.25">
      <c r="A1870" t="s">
        <v>5079</v>
      </c>
      <c r="B1870" s="18" t="s">
        <v>8772</v>
      </c>
    </row>
    <row r="1871" spans="1:2" x14ac:dyDescent="0.25">
      <c r="A1871" t="s">
        <v>5154</v>
      </c>
      <c r="B1871" s="18" t="s">
        <v>8773</v>
      </c>
    </row>
    <row r="1872" spans="1:2" x14ac:dyDescent="0.25">
      <c r="A1872" t="s">
        <v>3683</v>
      </c>
      <c r="B1872" s="18" t="s">
        <v>3199</v>
      </c>
    </row>
    <row r="1873" spans="1:2" x14ac:dyDescent="0.25">
      <c r="A1873" t="s">
        <v>5155</v>
      </c>
      <c r="B1873" s="18" t="s">
        <v>8774</v>
      </c>
    </row>
    <row r="1874" spans="1:2" x14ac:dyDescent="0.25">
      <c r="A1874" t="s">
        <v>5156</v>
      </c>
      <c r="B1874" s="18" t="s">
        <v>8775</v>
      </c>
    </row>
    <row r="1875" spans="1:2" x14ac:dyDescent="0.25">
      <c r="A1875" t="s">
        <v>5157</v>
      </c>
      <c r="B1875" s="18" t="s">
        <v>8776</v>
      </c>
    </row>
    <row r="1876" spans="1:2" x14ac:dyDescent="0.25">
      <c r="A1876" t="s">
        <v>5158</v>
      </c>
      <c r="B1876" s="18" t="s">
        <v>8777</v>
      </c>
    </row>
    <row r="1877" spans="1:2" x14ac:dyDescent="0.25">
      <c r="A1877" t="s">
        <v>5159</v>
      </c>
      <c r="B1877" s="18" t="s">
        <v>8778</v>
      </c>
    </row>
    <row r="1878" spans="1:2" x14ac:dyDescent="0.25">
      <c r="A1878" t="s">
        <v>5160</v>
      </c>
      <c r="B1878" s="18" t="s">
        <v>8779</v>
      </c>
    </row>
    <row r="1879" spans="1:2" x14ac:dyDescent="0.25">
      <c r="A1879" t="s">
        <v>5161</v>
      </c>
      <c r="B1879" s="18" t="s">
        <v>8780</v>
      </c>
    </row>
    <row r="1880" spans="1:2" x14ac:dyDescent="0.25">
      <c r="A1880" t="s">
        <v>5162</v>
      </c>
      <c r="B1880" s="18" t="s">
        <v>8781</v>
      </c>
    </row>
    <row r="1881" spans="1:2" x14ac:dyDescent="0.25">
      <c r="A1881" t="s">
        <v>5163</v>
      </c>
      <c r="B1881" s="18" t="s">
        <v>8782</v>
      </c>
    </row>
    <row r="1882" spans="1:2" x14ac:dyDescent="0.25">
      <c r="A1882" t="s">
        <v>5164</v>
      </c>
      <c r="B1882" s="18" t="s">
        <v>8783</v>
      </c>
    </row>
    <row r="1883" spans="1:2" x14ac:dyDescent="0.25">
      <c r="A1883" t="s">
        <v>5165</v>
      </c>
      <c r="B1883" s="18" t="s">
        <v>8784</v>
      </c>
    </row>
    <row r="1884" spans="1:2" x14ac:dyDescent="0.25">
      <c r="A1884" t="s">
        <v>5166</v>
      </c>
      <c r="B1884" s="18" t="s">
        <v>8785</v>
      </c>
    </row>
    <row r="1885" spans="1:2" x14ac:dyDescent="0.25">
      <c r="A1885" t="s">
        <v>5167</v>
      </c>
      <c r="B1885" s="18" t="s">
        <v>8786</v>
      </c>
    </row>
    <row r="1886" spans="1:2" x14ac:dyDescent="0.25">
      <c r="A1886" t="s">
        <v>5168</v>
      </c>
      <c r="B1886" s="18" t="s">
        <v>8787</v>
      </c>
    </row>
    <row r="1887" spans="1:2" x14ac:dyDescent="0.25">
      <c r="A1887" t="s">
        <v>5169</v>
      </c>
      <c r="B1887" s="18" t="s">
        <v>3115</v>
      </c>
    </row>
    <row r="1888" spans="1:2" x14ac:dyDescent="0.25">
      <c r="A1888" t="s">
        <v>3662</v>
      </c>
      <c r="B1888" s="18" t="s">
        <v>8788</v>
      </c>
    </row>
    <row r="1889" spans="1:2" x14ac:dyDescent="0.25">
      <c r="A1889" t="s">
        <v>5170</v>
      </c>
      <c r="B1889" s="18" t="s">
        <v>8789</v>
      </c>
    </row>
    <row r="1890" spans="1:2" x14ac:dyDescent="0.25">
      <c r="A1890" t="s">
        <v>5171</v>
      </c>
      <c r="B1890" s="18" t="s">
        <v>8790</v>
      </c>
    </row>
    <row r="1891" spans="1:2" x14ac:dyDescent="0.25">
      <c r="A1891" t="s">
        <v>5172</v>
      </c>
      <c r="B1891" s="18" t="s">
        <v>3258</v>
      </c>
    </row>
    <row r="1892" spans="1:2" x14ac:dyDescent="0.25">
      <c r="A1892" t="s">
        <v>5173</v>
      </c>
      <c r="B1892" s="18" t="s">
        <v>8791</v>
      </c>
    </row>
    <row r="1893" spans="1:2" x14ac:dyDescent="0.25">
      <c r="A1893" t="s">
        <v>5174</v>
      </c>
      <c r="B1893" s="18" t="s">
        <v>3135</v>
      </c>
    </row>
    <row r="1894" spans="1:2" x14ac:dyDescent="0.25">
      <c r="A1894" t="s">
        <v>5175</v>
      </c>
      <c r="B1894" s="18" t="s">
        <v>8792</v>
      </c>
    </row>
    <row r="1895" spans="1:2" x14ac:dyDescent="0.25">
      <c r="A1895" t="s">
        <v>5176</v>
      </c>
      <c r="B1895" s="18" t="s">
        <v>8793</v>
      </c>
    </row>
    <row r="1896" spans="1:2" x14ac:dyDescent="0.25">
      <c r="A1896" t="s">
        <v>5177</v>
      </c>
      <c r="B1896" s="18" t="s">
        <v>8794</v>
      </c>
    </row>
    <row r="1897" spans="1:2" x14ac:dyDescent="0.25">
      <c r="A1897" t="s">
        <v>5178</v>
      </c>
      <c r="B1897" s="18" t="s">
        <v>8795</v>
      </c>
    </row>
    <row r="1898" spans="1:2" x14ac:dyDescent="0.25">
      <c r="A1898" t="s">
        <v>5179</v>
      </c>
      <c r="B1898" s="18" t="s">
        <v>3188</v>
      </c>
    </row>
    <row r="1899" spans="1:2" x14ac:dyDescent="0.25">
      <c r="A1899" t="s">
        <v>5180</v>
      </c>
      <c r="B1899" s="18" t="s">
        <v>8796</v>
      </c>
    </row>
    <row r="1900" spans="1:2" x14ac:dyDescent="0.25">
      <c r="A1900" t="s">
        <v>5181</v>
      </c>
      <c r="B1900" s="18" t="s">
        <v>8797</v>
      </c>
    </row>
    <row r="1901" spans="1:2" x14ac:dyDescent="0.25">
      <c r="A1901" t="s">
        <v>5182</v>
      </c>
      <c r="B1901" s="18" t="s">
        <v>8798</v>
      </c>
    </row>
    <row r="1902" spans="1:2" x14ac:dyDescent="0.25">
      <c r="A1902" t="s">
        <v>5183</v>
      </c>
      <c r="B1902" s="18" t="s">
        <v>8799</v>
      </c>
    </row>
    <row r="1903" spans="1:2" x14ac:dyDescent="0.25">
      <c r="A1903" t="s">
        <v>5184</v>
      </c>
      <c r="B1903" s="18" t="s">
        <v>8800</v>
      </c>
    </row>
    <row r="1904" spans="1:2" x14ac:dyDescent="0.25">
      <c r="A1904" t="s">
        <v>5185</v>
      </c>
      <c r="B1904" s="18" t="s">
        <v>8801</v>
      </c>
    </row>
    <row r="1905" spans="1:2" x14ac:dyDescent="0.25">
      <c r="A1905" t="s">
        <v>5186</v>
      </c>
      <c r="B1905" s="18" t="s">
        <v>3251</v>
      </c>
    </row>
    <row r="1906" spans="1:2" x14ac:dyDescent="0.25">
      <c r="A1906" t="s">
        <v>5187</v>
      </c>
      <c r="B1906" s="18" t="s">
        <v>8802</v>
      </c>
    </row>
    <row r="1907" spans="1:2" x14ac:dyDescent="0.25">
      <c r="A1907" t="s">
        <v>5188</v>
      </c>
      <c r="B1907" s="18" t="s">
        <v>8803</v>
      </c>
    </row>
    <row r="1908" spans="1:2" x14ac:dyDescent="0.25">
      <c r="A1908" t="s">
        <v>5189</v>
      </c>
      <c r="B1908" s="18" t="s">
        <v>8804</v>
      </c>
    </row>
    <row r="1909" spans="1:2" x14ac:dyDescent="0.25">
      <c r="A1909" t="s">
        <v>5190</v>
      </c>
      <c r="B1909" s="18" t="s">
        <v>8805</v>
      </c>
    </row>
    <row r="1910" spans="1:2" x14ac:dyDescent="0.25">
      <c r="A1910" t="s">
        <v>5191</v>
      </c>
      <c r="B1910" s="18" t="s">
        <v>8806</v>
      </c>
    </row>
    <row r="1911" spans="1:2" x14ac:dyDescent="0.25">
      <c r="A1911" t="s">
        <v>5192</v>
      </c>
      <c r="B1911" s="18" t="s">
        <v>8807</v>
      </c>
    </row>
    <row r="1912" spans="1:2" x14ac:dyDescent="0.25">
      <c r="A1912" t="s">
        <v>4531</v>
      </c>
      <c r="B1912" s="18" t="s">
        <v>8808</v>
      </c>
    </row>
    <row r="1913" spans="1:2" x14ac:dyDescent="0.25">
      <c r="A1913" t="s">
        <v>5193</v>
      </c>
      <c r="B1913" s="18" t="s">
        <v>8809</v>
      </c>
    </row>
    <row r="1914" spans="1:2" x14ac:dyDescent="0.25">
      <c r="A1914" t="s">
        <v>5194</v>
      </c>
      <c r="B1914" s="18" t="s">
        <v>3268</v>
      </c>
    </row>
    <row r="1915" spans="1:2" x14ac:dyDescent="0.25">
      <c r="A1915" t="s">
        <v>5195</v>
      </c>
      <c r="B1915" s="18" t="s">
        <v>8810</v>
      </c>
    </row>
    <row r="1916" spans="1:2" x14ac:dyDescent="0.25">
      <c r="A1916" t="s">
        <v>5196</v>
      </c>
      <c r="B1916" s="18" t="s">
        <v>8811</v>
      </c>
    </row>
    <row r="1917" spans="1:2" x14ac:dyDescent="0.25">
      <c r="A1917" t="s">
        <v>5197</v>
      </c>
      <c r="B1917" s="18" t="s">
        <v>8812</v>
      </c>
    </row>
    <row r="1918" spans="1:2" x14ac:dyDescent="0.25">
      <c r="A1918" t="s">
        <v>5198</v>
      </c>
      <c r="B1918" s="18" t="s">
        <v>8813</v>
      </c>
    </row>
    <row r="1919" spans="1:2" x14ac:dyDescent="0.25">
      <c r="A1919" t="s">
        <v>5199</v>
      </c>
      <c r="B1919" s="18" t="s">
        <v>2602</v>
      </c>
    </row>
    <row r="1920" spans="1:2" x14ac:dyDescent="0.25">
      <c r="A1920" t="s">
        <v>5200</v>
      </c>
      <c r="B1920" s="18" t="s">
        <v>8814</v>
      </c>
    </row>
    <row r="1921" spans="1:2" x14ac:dyDescent="0.25">
      <c r="A1921" t="s">
        <v>5201</v>
      </c>
      <c r="B1921" s="18" t="s">
        <v>8815</v>
      </c>
    </row>
    <row r="1922" spans="1:2" x14ac:dyDescent="0.25">
      <c r="A1922" t="s">
        <v>5202</v>
      </c>
      <c r="B1922" s="18" t="s">
        <v>8816</v>
      </c>
    </row>
    <row r="1923" spans="1:2" x14ac:dyDescent="0.25">
      <c r="A1923" t="s">
        <v>3890</v>
      </c>
      <c r="B1923" s="18" t="s">
        <v>8817</v>
      </c>
    </row>
    <row r="1924" spans="1:2" x14ac:dyDescent="0.25">
      <c r="A1924" t="s">
        <v>5203</v>
      </c>
      <c r="B1924" s="18" t="s">
        <v>8818</v>
      </c>
    </row>
    <row r="1925" spans="1:2" x14ac:dyDescent="0.25">
      <c r="A1925" t="s">
        <v>5204</v>
      </c>
      <c r="B1925" s="18" t="s">
        <v>3155</v>
      </c>
    </row>
    <row r="1926" spans="1:2" x14ac:dyDescent="0.25">
      <c r="A1926" t="s">
        <v>4526</v>
      </c>
      <c r="B1926" s="18" t="s">
        <v>3124</v>
      </c>
    </row>
    <row r="1927" spans="1:2" x14ac:dyDescent="0.25">
      <c r="A1927" t="s">
        <v>5205</v>
      </c>
      <c r="B1927" s="18" t="s">
        <v>8819</v>
      </c>
    </row>
    <row r="1928" spans="1:2" x14ac:dyDescent="0.25">
      <c r="A1928" t="s">
        <v>5206</v>
      </c>
      <c r="B1928" s="18" t="s">
        <v>8820</v>
      </c>
    </row>
    <row r="1929" spans="1:2" x14ac:dyDescent="0.25">
      <c r="A1929" t="s">
        <v>5207</v>
      </c>
      <c r="B1929" s="18" t="s">
        <v>8821</v>
      </c>
    </row>
    <row r="1930" spans="1:2" x14ac:dyDescent="0.25">
      <c r="A1930" t="s">
        <v>5208</v>
      </c>
      <c r="B1930" s="18" t="s">
        <v>8822</v>
      </c>
    </row>
    <row r="1931" spans="1:2" x14ac:dyDescent="0.25">
      <c r="A1931" t="s">
        <v>5209</v>
      </c>
      <c r="B1931" s="18" t="s">
        <v>8823</v>
      </c>
    </row>
    <row r="1932" spans="1:2" x14ac:dyDescent="0.25">
      <c r="A1932" t="s">
        <v>5210</v>
      </c>
      <c r="B1932" s="18" t="s">
        <v>8824</v>
      </c>
    </row>
    <row r="1933" spans="1:2" x14ac:dyDescent="0.25">
      <c r="A1933" t="s">
        <v>5211</v>
      </c>
      <c r="B1933" s="18" t="s">
        <v>8825</v>
      </c>
    </row>
    <row r="1934" spans="1:2" x14ac:dyDescent="0.25">
      <c r="A1934" t="s">
        <v>5212</v>
      </c>
      <c r="B1934" s="18" t="s">
        <v>8826</v>
      </c>
    </row>
    <row r="1935" spans="1:2" x14ac:dyDescent="0.25">
      <c r="A1935" t="s">
        <v>4634</v>
      </c>
      <c r="B1935" s="18" t="s">
        <v>8827</v>
      </c>
    </row>
    <row r="1936" spans="1:2" x14ac:dyDescent="0.25">
      <c r="A1936" t="s">
        <v>5213</v>
      </c>
      <c r="B1936" s="18" t="s">
        <v>3242</v>
      </c>
    </row>
    <row r="1937" spans="1:2" x14ac:dyDescent="0.25">
      <c r="A1937" t="s">
        <v>5214</v>
      </c>
      <c r="B1937" s="18" t="s">
        <v>8828</v>
      </c>
    </row>
    <row r="1938" spans="1:2" x14ac:dyDescent="0.25">
      <c r="A1938" t="s">
        <v>5215</v>
      </c>
      <c r="B1938" s="18" t="s">
        <v>8829</v>
      </c>
    </row>
    <row r="1939" spans="1:2" x14ac:dyDescent="0.25">
      <c r="A1939" t="s">
        <v>5216</v>
      </c>
      <c r="B1939" s="18" t="s">
        <v>8830</v>
      </c>
    </row>
    <row r="1940" spans="1:2" x14ac:dyDescent="0.25">
      <c r="A1940" t="s">
        <v>5217</v>
      </c>
      <c r="B1940" s="18" t="s">
        <v>3149</v>
      </c>
    </row>
    <row r="1941" spans="1:2" x14ac:dyDescent="0.25">
      <c r="A1941" t="s">
        <v>5218</v>
      </c>
      <c r="B1941" s="18" t="s">
        <v>8831</v>
      </c>
    </row>
    <row r="1942" spans="1:2" x14ac:dyDescent="0.25">
      <c r="A1942" t="s">
        <v>5219</v>
      </c>
      <c r="B1942" s="18" t="s">
        <v>8832</v>
      </c>
    </row>
    <row r="1943" spans="1:2" x14ac:dyDescent="0.25">
      <c r="A1943" t="s">
        <v>5220</v>
      </c>
      <c r="B1943" s="18" t="s">
        <v>8833</v>
      </c>
    </row>
    <row r="1944" spans="1:2" x14ac:dyDescent="0.25">
      <c r="A1944" t="s">
        <v>4696</v>
      </c>
      <c r="B1944" s="18" t="s">
        <v>8834</v>
      </c>
    </row>
    <row r="1945" spans="1:2" x14ac:dyDescent="0.25">
      <c r="A1945" t="s">
        <v>5221</v>
      </c>
      <c r="B1945" s="18" t="s">
        <v>8835</v>
      </c>
    </row>
    <row r="1946" spans="1:2" x14ac:dyDescent="0.25">
      <c r="A1946" t="s">
        <v>5222</v>
      </c>
      <c r="B1946" s="18" t="s">
        <v>8836</v>
      </c>
    </row>
    <row r="1947" spans="1:2" x14ac:dyDescent="0.25">
      <c r="A1947" t="s">
        <v>5223</v>
      </c>
      <c r="B1947" s="18" t="s">
        <v>8837</v>
      </c>
    </row>
    <row r="1948" spans="1:2" x14ac:dyDescent="0.25">
      <c r="A1948" t="s">
        <v>5224</v>
      </c>
      <c r="B1948" s="18" t="s">
        <v>8838</v>
      </c>
    </row>
    <row r="1949" spans="1:2" x14ac:dyDescent="0.25">
      <c r="A1949" t="s">
        <v>5225</v>
      </c>
      <c r="B1949" s="18" t="s">
        <v>3120</v>
      </c>
    </row>
    <row r="1950" spans="1:2" x14ac:dyDescent="0.25">
      <c r="A1950" t="s">
        <v>5226</v>
      </c>
      <c r="B1950" s="18" t="s">
        <v>8839</v>
      </c>
    </row>
    <row r="1951" spans="1:2" x14ac:dyDescent="0.25">
      <c r="A1951" t="s">
        <v>5049</v>
      </c>
      <c r="B1951" s="18" t="s">
        <v>8840</v>
      </c>
    </row>
    <row r="1952" spans="1:2" x14ac:dyDescent="0.25">
      <c r="A1952" t="s">
        <v>5227</v>
      </c>
      <c r="B1952" s="18" t="s">
        <v>8841</v>
      </c>
    </row>
    <row r="1953" spans="1:2" x14ac:dyDescent="0.25">
      <c r="A1953" t="s">
        <v>4943</v>
      </c>
      <c r="B1953" s="18" t="s">
        <v>8842</v>
      </c>
    </row>
    <row r="1954" spans="1:2" x14ac:dyDescent="0.25">
      <c r="A1954" t="s">
        <v>4775</v>
      </c>
      <c r="B1954" s="18" t="s">
        <v>8843</v>
      </c>
    </row>
    <row r="1955" spans="1:2" x14ac:dyDescent="0.25">
      <c r="A1955" t="s">
        <v>5228</v>
      </c>
      <c r="B1955" s="18" t="s">
        <v>8844</v>
      </c>
    </row>
    <row r="1956" spans="1:2" x14ac:dyDescent="0.25">
      <c r="A1956" t="s">
        <v>5229</v>
      </c>
      <c r="B1956" s="18" t="s">
        <v>8845</v>
      </c>
    </row>
    <row r="1957" spans="1:2" x14ac:dyDescent="0.25">
      <c r="A1957" t="s">
        <v>5230</v>
      </c>
      <c r="B1957" s="18" t="s">
        <v>8846</v>
      </c>
    </row>
    <row r="1958" spans="1:2" x14ac:dyDescent="0.25">
      <c r="A1958" t="s">
        <v>5231</v>
      </c>
      <c r="B1958" s="18" t="s">
        <v>8847</v>
      </c>
    </row>
    <row r="1959" spans="1:2" x14ac:dyDescent="0.25">
      <c r="A1959" t="s">
        <v>5232</v>
      </c>
      <c r="B1959" s="18" t="s">
        <v>8848</v>
      </c>
    </row>
    <row r="1960" spans="1:2" x14ac:dyDescent="0.25">
      <c r="A1960" t="s">
        <v>5233</v>
      </c>
      <c r="B1960" s="18" t="s">
        <v>8849</v>
      </c>
    </row>
    <row r="1961" spans="1:2" x14ac:dyDescent="0.25">
      <c r="A1961" t="s">
        <v>4876</v>
      </c>
      <c r="B1961" s="18" t="s">
        <v>8850</v>
      </c>
    </row>
    <row r="1962" spans="1:2" x14ac:dyDescent="0.25">
      <c r="A1962" t="s">
        <v>5234</v>
      </c>
      <c r="B1962" s="18" t="s">
        <v>8851</v>
      </c>
    </row>
    <row r="1963" spans="1:2" x14ac:dyDescent="0.25">
      <c r="A1963" t="s">
        <v>5235</v>
      </c>
      <c r="B1963" s="18" t="s">
        <v>8852</v>
      </c>
    </row>
    <row r="1964" spans="1:2" x14ac:dyDescent="0.25">
      <c r="A1964" t="s">
        <v>5236</v>
      </c>
      <c r="B1964" s="18" t="s">
        <v>8853</v>
      </c>
    </row>
    <row r="1965" spans="1:2" x14ac:dyDescent="0.25">
      <c r="A1965" t="s">
        <v>5237</v>
      </c>
      <c r="B1965" s="18" t="s">
        <v>8854</v>
      </c>
    </row>
    <row r="1966" spans="1:2" x14ac:dyDescent="0.25">
      <c r="A1966" t="s">
        <v>5238</v>
      </c>
      <c r="B1966" s="18" t="s">
        <v>8855</v>
      </c>
    </row>
    <row r="1967" spans="1:2" x14ac:dyDescent="0.25">
      <c r="A1967" t="s">
        <v>5239</v>
      </c>
      <c r="B1967" s="18" t="s">
        <v>8856</v>
      </c>
    </row>
    <row r="1968" spans="1:2" x14ac:dyDescent="0.25">
      <c r="A1968" t="s">
        <v>4354</v>
      </c>
      <c r="B1968" s="18" t="s">
        <v>8857</v>
      </c>
    </row>
    <row r="1969" spans="1:2" x14ac:dyDescent="0.25">
      <c r="A1969" t="s">
        <v>5240</v>
      </c>
      <c r="B1969" s="18" t="s">
        <v>8858</v>
      </c>
    </row>
    <row r="1970" spans="1:2" x14ac:dyDescent="0.25">
      <c r="A1970" t="s">
        <v>5241</v>
      </c>
      <c r="B1970" s="18" t="s">
        <v>8859</v>
      </c>
    </row>
    <row r="1971" spans="1:2" x14ac:dyDescent="0.25">
      <c r="A1971" t="s">
        <v>5242</v>
      </c>
      <c r="B1971" s="18" t="s">
        <v>8860</v>
      </c>
    </row>
    <row r="1972" spans="1:2" x14ac:dyDescent="0.25">
      <c r="A1972" t="s">
        <v>5243</v>
      </c>
      <c r="B1972" s="18" t="s">
        <v>3183</v>
      </c>
    </row>
    <row r="1973" spans="1:2" x14ac:dyDescent="0.25">
      <c r="A1973" t="s">
        <v>5244</v>
      </c>
      <c r="B1973" s="18" t="s">
        <v>8861</v>
      </c>
    </row>
    <row r="1974" spans="1:2" x14ac:dyDescent="0.25">
      <c r="A1974" t="s">
        <v>5245</v>
      </c>
      <c r="B1974" s="18" t="s">
        <v>8862</v>
      </c>
    </row>
    <row r="1975" spans="1:2" x14ac:dyDescent="0.25">
      <c r="A1975" t="s">
        <v>4203</v>
      </c>
      <c r="B1975" s="18" t="s">
        <v>8863</v>
      </c>
    </row>
    <row r="1976" spans="1:2" x14ac:dyDescent="0.25">
      <c r="A1976" t="s">
        <v>5246</v>
      </c>
      <c r="B1976" s="18" t="s">
        <v>3264</v>
      </c>
    </row>
    <row r="1977" spans="1:2" x14ac:dyDescent="0.25">
      <c r="A1977" t="s">
        <v>5247</v>
      </c>
      <c r="B1977" s="18" t="s">
        <v>8864</v>
      </c>
    </row>
    <row r="1978" spans="1:2" x14ac:dyDescent="0.25">
      <c r="A1978" t="s">
        <v>5248</v>
      </c>
      <c r="B1978" s="18" t="s">
        <v>8865</v>
      </c>
    </row>
    <row r="1979" spans="1:2" x14ac:dyDescent="0.25">
      <c r="A1979" t="s">
        <v>5249</v>
      </c>
      <c r="B1979" s="18" t="s">
        <v>8866</v>
      </c>
    </row>
    <row r="1980" spans="1:2" x14ac:dyDescent="0.25">
      <c r="A1980" t="s">
        <v>5250</v>
      </c>
      <c r="B1980" s="18" t="s">
        <v>8867</v>
      </c>
    </row>
    <row r="1981" spans="1:2" x14ac:dyDescent="0.25">
      <c r="A1981" t="s">
        <v>5251</v>
      </c>
      <c r="B1981" s="18" t="s">
        <v>8868</v>
      </c>
    </row>
    <row r="1982" spans="1:2" x14ac:dyDescent="0.25">
      <c r="A1982" t="s">
        <v>5252</v>
      </c>
      <c r="B1982" s="18" t="s">
        <v>8869</v>
      </c>
    </row>
    <row r="1983" spans="1:2" x14ac:dyDescent="0.25">
      <c r="A1983" t="s">
        <v>5253</v>
      </c>
      <c r="B1983" s="18" t="s">
        <v>8870</v>
      </c>
    </row>
    <row r="1984" spans="1:2" x14ac:dyDescent="0.25">
      <c r="A1984" t="s">
        <v>5254</v>
      </c>
      <c r="B1984" s="18" t="s">
        <v>8871</v>
      </c>
    </row>
    <row r="1985" spans="1:2" x14ac:dyDescent="0.25">
      <c r="A1985" t="s">
        <v>5255</v>
      </c>
      <c r="B1985" s="18" t="s">
        <v>8872</v>
      </c>
    </row>
    <row r="1986" spans="1:2" x14ac:dyDescent="0.25">
      <c r="A1986" t="s">
        <v>5256</v>
      </c>
      <c r="B1986" s="18" t="s">
        <v>8873</v>
      </c>
    </row>
    <row r="1987" spans="1:2" x14ac:dyDescent="0.25">
      <c r="A1987" t="s">
        <v>5257</v>
      </c>
      <c r="B1987" s="18" t="s">
        <v>8874</v>
      </c>
    </row>
    <row r="1988" spans="1:2" x14ac:dyDescent="0.25">
      <c r="A1988" t="s">
        <v>5258</v>
      </c>
      <c r="B1988" s="18" t="s">
        <v>8875</v>
      </c>
    </row>
    <row r="1989" spans="1:2" x14ac:dyDescent="0.25">
      <c r="A1989" t="s">
        <v>5259</v>
      </c>
      <c r="B1989" s="18" t="s">
        <v>8876</v>
      </c>
    </row>
    <row r="1990" spans="1:2" x14ac:dyDescent="0.25">
      <c r="A1990" t="s">
        <v>5260</v>
      </c>
      <c r="B1990" s="18" t="s">
        <v>8877</v>
      </c>
    </row>
    <row r="1991" spans="1:2" x14ac:dyDescent="0.25">
      <c r="A1991" t="s">
        <v>5261</v>
      </c>
      <c r="B1991" s="18" t="s">
        <v>8878</v>
      </c>
    </row>
    <row r="1992" spans="1:2" x14ac:dyDescent="0.25">
      <c r="A1992" t="s">
        <v>5262</v>
      </c>
      <c r="B1992" s="18" t="s">
        <v>3252</v>
      </c>
    </row>
    <row r="1993" spans="1:2" x14ac:dyDescent="0.25">
      <c r="A1993" t="s">
        <v>5263</v>
      </c>
      <c r="B1993" s="18" t="s">
        <v>8879</v>
      </c>
    </row>
    <row r="1994" spans="1:2" x14ac:dyDescent="0.25">
      <c r="A1994" t="s">
        <v>5264</v>
      </c>
      <c r="B1994" s="18" t="s">
        <v>3221</v>
      </c>
    </row>
    <row r="1995" spans="1:2" x14ac:dyDescent="0.25">
      <c r="A1995" t="s">
        <v>5265</v>
      </c>
      <c r="B1995" s="18" t="s">
        <v>8880</v>
      </c>
    </row>
    <row r="1996" spans="1:2" x14ac:dyDescent="0.25">
      <c r="A1996" t="s">
        <v>5266</v>
      </c>
      <c r="B1996" s="18" t="s">
        <v>8881</v>
      </c>
    </row>
    <row r="1997" spans="1:2" x14ac:dyDescent="0.25">
      <c r="A1997" t="s">
        <v>5267</v>
      </c>
      <c r="B1997" s="18" t="s">
        <v>8882</v>
      </c>
    </row>
    <row r="1998" spans="1:2" x14ac:dyDescent="0.25">
      <c r="A1998" t="s">
        <v>3739</v>
      </c>
      <c r="B1998" s="18" t="s">
        <v>8883</v>
      </c>
    </row>
    <row r="1999" spans="1:2" x14ac:dyDescent="0.25">
      <c r="A1999" t="s">
        <v>4126</v>
      </c>
      <c r="B1999" s="18" t="s">
        <v>8884</v>
      </c>
    </row>
    <row r="2000" spans="1:2" x14ac:dyDescent="0.25">
      <c r="A2000" t="s">
        <v>5268</v>
      </c>
      <c r="B2000" s="18" t="s">
        <v>8885</v>
      </c>
    </row>
    <row r="2001" spans="1:2" x14ac:dyDescent="0.25">
      <c r="A2001" t="s">
        <v>3925</v>
      </c>
      <c r="B2001" s="18" t="s">
        <v>8886</v>
      </c>
    </row>
    <row r="2002" spans="1:2" x14ac:dyDescent="0.25">
      <c r="A2002" t="s">
        <v>5269</v>
      </c>
      <c r="B2002" s="18" t="s">
        <v>8887</v>
      </c>
    </row>
    <row r="2003" spans="1:2" x14ac:dyDescent="0.25">
      <c r="A2003" t="s">
        <v>5270</v>
      </c>
      <c r="B2003" s="18" t="s">
        <v>8888</v>
      </c>
    </row>
    <row r="2004" spans="1:2" x14ac:dyDescent="0.25">
      <c r="A2004" t="s">
        <v>5271</v>
      </c>
      <c r="B2004" s="18" t="s">
        <v>8889</v>
      </c>
    </row>
    <row r="2005" spans="1:2" x14ac:dyDescent="0.25">
      <c r="A2005" t="s">
        <v>4917</v>
      </c>
      <c r="B2005" s="18" t="s">
        <v>8890</v>
      </c>
    </row>
    <row r="2006" spans="1:2" x14ac:dyDescent="0.25">
      <c r="A2006" t="s">
        <v>5272</v>
      </c>
      <c r="B2006" s="18" t="s">
        <v>8891</v>
      </c>
    </row>
    <row r="2007" spans="1:2" x14ac:dyDescent="0.25">
      <c r="A2007" t="s">
        <v>5273</v>
      </c>
      <c r="B2007" s="18" t="s">
        <v>8892</v>
      </c>
    </row>
    <row r="2008" spans="1:2" x14ac:dyDescent="0.25">
      <c r="A2008" t="s">
        <v>3592</v>
      </c>
      <c r="B2008" s="18" t="s">
        <v>8893</v>
      </c>
    </row>
    <row r="2009" spans="1:2" x14ac:dyDescent="0.25">
      <c r="A2009" t="s">
        <v>5108</v>
      </c>
      <c r="B2009" s="18" t="s">
        <v>8894</v>
      </c>
    </row>
    <row r="2010" spans="1:2" x14ac:dyDescent="0.25">
      <c r="A2010" t="s">
        <v>5274</v>
      </c>
      <c r="B2010" s="18" t="s">
        <v>8895</v>
      </c>
    </row>
    <row r="2011" spans="1:2" x14ac:dyDescent="0.25">
      <c r="A2011" t="s">
        <v>5275</v>
      </c>
      <c r="B2011" s="18" t="s">
        <v>8896</v>
      </c>
    </row>
    <row r="2012" spans="1:2" x14ac:dyDescent="0.25">
      <c r="A2012" t="s">
        <v>5276</v>
      </c>
      <c r="B2012" s="18" t="s">
        <v>8897</v>
      </c>
    </row>
    <row r="2013" spans="1:2" x14ac:dyDescent="0.25">
      <c r="A2013" t="s">
        <v>5277</v>
      </c>
      <c r="B2013" s="18" t="s">
        <v>2618</v>
      </c>
    </row>
    <row r="2014" spans="1:2" x14ac:dyDescent="0.25">
      <c r="A2014" t="s">
        <v>5278</v>
      </c>
      <c r="B2014" s="18" t="s">
        <v>8898</v>
      </c>
    </row>
    <row r="2015" spans="1:2" x14ac:dyDescent="0.25">
      <c r="A2015" t="s">
        <v>3527</v>
      </c>
      <c r="B2015" s="18" t="s">
        <v>8899</v>
      </c>
    </row>
    <row r="2016" spans="1:2" x14ac:dyDescent="0.25">
      <c r="A2016" t="s">
        <v>5279</v>
      </c>
      <c r="B2016" s="18" t="s">
        <v>8900</v>
      </c>
    </row>
    <row r="2017" spans="1:2" x14ac:dyDescent="0.25">
      <c r="A2017" t="s">
        <v>5280</v>
      </c>
      <c r="B2017" s="18" t="s">
        <v>8901</v>
      </c>
    </row>
    <row r="2018" spans="1:2" x14ac:dyDescent="0.25">
      <c r="A2018" t="s">
        <v>5281</v>
      </c>
      <c r="B2018" s="18" t="s">
        <v>8902</v>
      </c>
    </row>
    <row r="2019" spans="1:2" x14ac:dyDescent="0.25">
      <c r="A2019" t="s">
        <v>5282</v>
      </c>
      <c r="B2019" s="18" t="s">
        <v>3041</v>
      </c>
    </row>
    <row r="2020" spans="1:2" x14ac:dyDescent="0.25">
      <c r="A2020" t="s">
        <v>5283</v>
      </c>
      <c r="B2020" s="18" t="s">
        <v>8903</v>
      </c>
    </row>
    <row r="2021" spans="1:2" x14ac:dyDescent="0.25">
      <c r="A2021" t="s">
        <v>5284</v>
      </c>
      <c r="B2021" s="18" t="s">
        <v>8904</v>
      </c>
    </row>
    <row r="2022" spans="1:2" x14ac:dyDescent="0.25">
      <c r="A2022" t="s">
        <v>5285</v>
      </c>
      <c r="B2022" s="18" t="s">
        <v>8905</v>
      </c>
    </row>
    <row r="2023" spans="1:2" x14ac:dyDescent="0.25">
      <c r="A2023" t="s">
        <v>5286</v>
      </c>
      <c r="B2023" s="18" t="s">
        <v>8906</v>
      </c>
    </row>
    <row r="2024" spans="1:2" x14ac:dyDescent="0.25">
      <c r="A2024" t="s">
        <v>5287</v>
      </c>
      <c r="B2024" s="18" t="s">
        <v>8907</v>
      </c>
    </row>
    <row r="2025" spans="1:2" x14ac:dyDescent="0.25">
      <c r="A2025" t="s">
        <v>5288</v>
      </c>
      <c r="B2025" s="18" t="s">
        <v>8908</v>
      </c>
    </row>
    <row r="2026" spans="1:2" x14ac:dyDescent="0.25">
      <c r="A2026" t="s">
        <v>3654</v>
      </c>
      <c r="B2026" s="18" t="s">
        <v>8909</v>
      </c>
    </row>
    <row r="2027" spans="1:2" x14ac:dyDescent="0.25">
      <c r="A2027" t="s">
        <v>5289</v>
      </c>
      <c r="B2027" s="18" t="s">
        <v>8910</v>
      </c>
    </row>
    <row r="2028" spans="1:2" x14ac:dyDescent="0.25">
      <c r="A2028" t="s">
        <v>3897</v>
      </c>
      <c r="B2028" s="18" t="s">
        <v>8911</v>
      </c>
    </row>
    <row r="2029" spans="1:2" x14ac:dyDescent="0.25">
      <c r="A2029" t="s">
        <v>4706</v>
      </c>
      <c r="B2029" s="18" t="s">
        <v>8912</v>
      </c>
    </row>
    <row r="2030" spans="1:2" x14ac:dyDescent="0.25">
      <c r="A2030" t="s">
        <v>5290</v>
      </c>
      <c r="B2030" s="18" t="s">
        <v>8913</v>
      </c>
    </row>
    <row r="2031" spans="1:2" x14ac:dyDescent="0.25">
      <c r="A2031" t="s">
        <v>5291</v>
      </c>
      <c r="B2031" s="18" t="s">
        <v>8914</v>
      </c>
    </row>
    <row r="2032" spans="1:2" x14ac:dyDescent="0.25">
      <c r="A2032" t="s">
        <v>5292</v>
      </c>
      <c r="B2032" s="18" t="s">
        <v>8915</v>
      </c>
    </row>
    <row r="2033" spans="1:2" x14ac:dyDescent="0.25">
      <c r="A2033" t="s">
        <v>5293</v>
      </c>
      <c r="B2033" s="18" t="s">
        <v>8916</v>
      </c>
    </row>
    <row r="2034" spans="1:2" x14ac:dyDescent="0.25">
      <c r="A2034" t="s">
        <v>5294</v>
      </c>
      <c r="B2034" s="18" t="s">
        <v>8917</v>
      </c>
    </row>
    <row r="2035" spans="1:2" x14ac:dyDescent="0.25">
      <c r="A2035" t="s">
        <v>5295</v>
      </c>
      <c r="B2035" s="18" t="s">
        <v>8918</v>
      </c>
    </row>
    <row r="2036" spans="1:2" x14ac:dyDescent="0.25">
      <c r="A2036" t="s">
        <v>5296</v>
      </c>
      <c r="B2036" s="18" t="s">
        <v>8919</v>
      </c>
    </row>
    <row r="2037" spans="1:2" x14ac:dyDescent="0.25">
      <c r="A2037" t="s">
        <v>4485</v>
      </c>
      <c r="B2037" s="18" t="s">
        <v>8920</v>
      </c>
    </row>
    <row r="2038" spans="1:2" x14ac:dyDescent="0.25">
      <c r="A2038" t="s">
        <v>5297</v>
      </c>
      <c r="B2038" s="18" t="s">
        <v>8921</v>
      </c>
    </row>
    <row r="2039" spans="1:2" x14ac:dyDescent="0.25">
      <c r="A2039" t="s">
        <v>5298</v>
      </c>
      <c r="B2039" s="18" t="s">
        <v>8922</v>
      </c>
    </row>
    <row r="2040" spans="1:2" x14ac:dyDescent="0.25">
      <c r="A2040" t="s">
        <v>5299</v>
      </c>
      <c r="B2040" s="18" t="s">
        <v>8923</v>
      </c>
    </row>
    <row r="2041" spans="1:2" x14ac:dyDescent="0.25">
      <c r="A2041" t="s">
        <v>5300</v>
      </c>
      <c r="B2041" s="18" t="s">
        <v>8924</v>
      </c>
    </row>
    <row r="2042" spans="1:2" x14ac:dyDescent="0.25">
      <c r="A2042" t="s">
        <v>4982</v>
      </c>
      <c r="B2042" s="18" t="s">
        <v>8925</v>
      </c>
    </row>
    <row r="2043" spans="1:2" x14ac:dyDescent="0.25">
      <c r="A2043" t="s">
        <v>5301</v>
      </c>
      <c r="B2043" s="18" t="s">
        <v>8926</v>
      </c>
    </row>
    <row r="2044" spans="1:2" x14ac:dyDescent="0.25">
      <c r="A2044" t="s">
        <v>3843</v>
      </c>
      <c r="B2044" s="18" t="s">
        <v>3212</v>
      </c>
    </row>
    <row r="2045" spans="1:2" x14ac:dyDescent="0.25">
      <c r="A2045" t="s">
        <v>5302</v>
      </c>
      <c r="B2045" s="18" t="s">
        <v>8927</v>
      </c>
    </row>
    <row r="2046" spans="1:2" x14ac:dyDescent="0.25">
      <c r="A2046" t="s">
        <v>5303</v>
      </c>
      <c r="B2046" s="18" t="s">
        <v>8928</v>
      </c>
    </row>
    <row r="2047" spans="1:2" x14ac:dyDescent="0.25">
      <c r="A2047" t="s">
        <v>5304</v>
      </c>
      <c r="B2047" s="18" t="s">
        <v>8929</v>
      </c>
    </row>
    <row r="2048" spans="1:2" x14ac:dyDescent="0.25">
      <c r="A2048" t="s">
        <v>5267</v>
      </c>
      <c r="B2048" s="18" t="s">
        <v>8930</v>
      </c>
    </row>
    <row r="2049" spans="1:2" x14ac:dyDescent="0.25">
      <c r="A2049" t="s">
        <v>5015</v>
      </c>
      <c r="B2049" s="18" t="s">
        <v>8931</v>
      </c>
    </row>
    <row r="2050" spans="1:2" x14ac:dyDescent="0.25">
      <c r="A2050" t="s">
        <v>5305</v>
      </c>
      <c r="B2050" s="18" t="s">
        <v>8932</v>
      </c>
    </row>
    <row r="2051" spans="1:2" x14ac:dyDescent="0.25">
      <c r="A2051" t="s">
        <v>5306</v>
      </c>
      <c r="B2051" s="18" t="s">
        <v>2610</v>
      </c>
    </row>
    <row r="2052" spans="1:2" x14ac:dyDescent="0.25">
      <c r="A2052" t="s">
        <v>5307</v>
      </c>
      <c r="B2052" s="18" t="s">
        <v>8933</v>
      </c>
    </row>
    <row r="2053" spans="1:2" x14ac:dyDescent="0.25">
      <c r="A2053" t="s">
        <v>5308</v>
      </c>
      <c r="B2053" s="18" t="s">
        <v>8934</v>
      </c>
    </row>
    <row r="2054" spans="1:2" x14ac:dyDescent="0.25">
      <c r="A2054" t="s">
        <v>5309</v>
      </c>
      <c r="B2054" s="18" t="s">
        <v>8935</v>
      </c>
    </row>
    <row r="2055" spans="1:2" x14ac:dyDescent="0.25">
      <c r="A2055" t="s">
        <v>5310</v>
      </c>
      <c r="B2055" s="18" t="s">
        <v>8936</v>
      </c>
    </row>
    <row r="2056" spans="1:2" x14ac:dyDescent="0.25">
      <c r="A2056" t="s">
        <v>5311</v>
      </c>
      <c r="B2056" s="18" t="s">
        <v>8937</v>
      </c>
    </row>
    <row r="2057" spans="1:2" x14ac:dyDescent="0.25">
      <c r="A2057" t="s">
        <v>4815</v>
      </c>
      <c r="B2057" s="18" t="s">
        <v>8938</v>
      </c>
    </row>
    <row r="2058" spans="1:2" x14ac:dyDescent="0.25">
      <c r="A2058" t="s">
        <v>5312</v>
      </c>
      <c r="B2058" s="18" t="s">
        <v>8939</v>
      </c>
    </row>
    <row r="2059" spans="1:2" x14ac:dyDescent="0.25">
      <c r="A2059" t="s">
        <v>5313</v>
      </c>
      <c r="B2059" s="18" t="s">
        <v>8940</v>
      </c>
    </row>
    <row r="2060" spans="1:2" x14ac:dyDescent="0.25">
      <c r="A2060" t="s">
        <v>5314</v>
      </c>
      <c r="B2060" s="18" t="s">
        <v>8941</v>
      </c>
    </row>
    <row r="2061" spans="1:2" x14ac:dyDescent="0.25">
      <c r="A2061" t="s">
        <v>5315</v>
      </c>
      <c r="B2061" s="18" t="s">
        <v>8942</v>
      </c>
    </row>
    <row r="2062" spans="1:2" x14ac:dyDescent="0.25">
      <c r="A2062" t="s">
        <v>5198</v>
      </c>
      <c r="B2062" s="18" t="s">
        <v>8943</v>
      </c>
    </row>
    <row r="2063" spans="1:2" x14ac:dyDescent="0.25">
      <c r="A2063" t="s">
        <v>5316</v>
      </c>
      <c r="B2063" s="18" t="s">
        <v>8944</v>
      </c>
    </row>
    <row r="2064" spans="1:2" x14ac:dyDescent="0.25">
      <c r="A2064" t="s">
        <v>5317</v>
      </c>
      <c r="B2064" s="18" t="s">
        <v>3038</v>
      </c>
    </row>
    <row r="2065" spans="1:2" x14ac:dyDescent="0.25">
      <c r="A2065" t="s">
        <v>5318</v>
      </c>
      <c r="B2065" s="18" t="s">
        <v>3247</v>
      </c>
    </row>
    <row r="2066" spans="1:2" x14ac:dyDescent="0.25">
      <c r="A2066" t="s">
        <v>5319</v>
      </c>
      <c r="B2066" s="18" t="s">
        <v>8945</v>
      </c>
    </row>
    <row r="2067" spans="1:2" x14ac:dyDescent="0.25">
      <c r="A2067" t="s">
        <v>4496</v>
      </c>
      <c r="B2067" s="18" t="s">
        <v>8946</v>
      </c>
    </row>
    <row r="2068" spans="1:2" x14ac:dyDescent="0.25">
      <c r="A2068" t="s">
        <v>5320</v>
      </c>
      <c r="B2068" s="18" t="s">
        <v>8947</v>
      </c>
    </row>
    <row r="2069" spans="1:2" x14ac:dyDescent="0.25">
      <c r="A2069" t="s">
        <v>5321</v>
      </c>
      <c r="B2069" s="18" t="s">
        <v>8948</v>
      </c>
    </row>
    <row r="2070" spans="1:2" x14ac:dyDescent="0.25">
      <c r="A2070" t="s">
        <v>5322</v>
      </c>
      <c r="B2070" s="18" t="s">
        <v>8949</v>
      </c>
    </row>
    <row r="2071" spans="1:2" x14ac:dyDescent="0.25">
      <c r="A2071" t="s">
        <v>5323</v>
      </c>
      <c r="B2071" s="18" t="s">
        <v>8950</v>
      </c>
    </row>
    <row r="2072" spans="1:2" x14ac:dyDescent="0.25">
      <c r="A2072" t="s">
        <v>5324</v>
      </c>
      <c r="B2072" s="18" t="s">
        <v>8951</v>
      </c>
    </row>
    <row r="2073" spans="1:2" x14ac:dyDescent="0.25">
      <c r="A2073" t="s">
        <v>5325</v>
      </c>
      <c r="B2073" s="18" t="s">
        <v>8952</v>
      </c>
    </row>
    <row r="2074" spans="1:2" x14ac:dyDescent="0.25">
      <c r="A2074" t="s">
        <v>5326</v>
      </c>
      <c r="B2074" s="18" t="s">
        <v>8953</v>
      </c>
    </row>
    <row r="2075" spans="1:2" x14ac:dyDescent="0.25">
      <c r="A2075" t="s">
        <v>5327</v>
      </c>
      <c r="B2075" s="18" t="s">
        <v>8954</v>
      </c>
    </row>
    <row r="2076" spans="1:2" x14ac:dyDescent="0.25">
      <c r="A2076" t="s">
        <v>4353</v>
      </c>
      <c r="B2076" s="18" t="s">
        <v>8955</v>
      </c>
    </row>
    <row r="2077" spans="1:2" x14ac:dyDescent="0.25">
      <c r="A2077" t="s">
        <v>4268</v>
      </c>
      <c r="B2077" s="18" t="s">
        <v>8956</v>
      </c>
    </row>
    <row r="2078" spans="1:2" x14ac:dyDescent="0.25">
      <c r="A2078" t="s">
        <v>5328</v>
      </c>
      <c r="B2078" s="18" t="s">
        <v>8957</v>
      </c>
    </row>
    <row r="2079" spans="1:2" x14ac:dyDescent="0.25">
      <c r="A2079" t="s">
        <v>4016</v>
      </c>
      <c r="B2079" s="18" t="s">
        <v>8958</v>
      </c>
    </row>
    <row r="2080" spans="1:2" x14ac:dyDescent="0.25">
      <c r="A2080" t="s">
        <v>5313</v>
      </c>
      <c r="B2080" s="18" t="s">
        <v>8959</v>
      </c>
    </row>
    <row r="2081" spans="1:2" x14ac:dyDescent="0.25">
      <c r="A2081" t="s">
        <v>5329</v>
      </c>
      <c r="B2081" s="18" t="s">
        <v>8960</v>
      </c>
    </row>
    <row r="2082" spans="1:2" x14ac:dyDescent="0.25">
      <c r="A2082" t="s">
        <v>5330</v>
      </c>
      <c r="B2082" s="18" t="s">
        <v>8961</v>
      </c>
    </row>
    <row r="2083" spans="1:2" x14ac:dyDescent="0.25">
      <c r="A2083" t="s">
        <v>5331</v>
      </c>
      <c r="B2083" s="18" t="s">
        <v>8962</v>
      </c>
    </row>
    <row r="2084" spans="1:2" x14ac:dyDescent="0.25">
      <c r="A2084" t="s">
        <v>5332</v>
      </c>
      <c r="B2084" s="18" t="s">
        <v>8963</v>
      </c>
    </row>
    <row r="2085" spans="1:2" x14ac:dyDescent="0.25">
      <c r="A2085" t="s">
        <v>5333</v>
      </c>
      <c r="B2085" s="18" t="s">
        <v>8964</v>
      </c>
    </row>
    <row r="2086" spans="1:2" x14ac:dyDescent="0.25">
      <c r="A2086" t="s">
        <v>5334</v>
      </c>
      <c r="B2086" s="18" t="s">
        <v>8965</v>
      </c>
    </row>
    <row r="2087" spans="1:2" x14ac:dyDescent="0.25">
      <c r="A2087" t="s">
        <v>5335</v>
      </c>
      <c r="B2087" s="18" t="s">
        <v>8966</v>
      </c>
    </row>
    <row r="2088" spans="1:2" x14ac:dyDescent="0.25">
      <c r="A2088" t="s">
        <v>5336</v>
      </c>
      <c r="B2088" s="18" t="s">
        <v>8967</v>
      </c>
    </row>
    <row r="2089" spans="1:2" x14ac:dyDescent="0.25">
      <c r="A2089" t="s">
        <v>5317</v>
      </c>
      <c r="B2089" s="18" t="s">
        <v>8968</v>
      </c>
    </row>
    <row r="2090" spans="1:2" x14ac:dyDescent="0.25">
      <c r="A2090" t="s">
        <v>4691</v>
      </c>
      <c r="B2090" s="18" t="s">
        <v>8969</v>
      </c>
    </row>
    <row r="2091" spans="1:2" x14ac:dyDescent="0.25">
      <c r="A2091" t="s">
        <v>5337</v>
      </c>
      <c r="B2091" s="18" t="s">
        <v>3163</v>
      </c>
    </row>
    <row r="2092" spans="1:2" x14ac:dyDescent="0.25">
      <c r="A2092" t="s">
        <v>4370</v>
      </c>
      <c r="B2092" s="18" t="s">
        <v>8970</v>
      </c>
    </row>
    <row r="2093" spans="1:2" x14ac:dyDescent="0.25">
      <c r="A2093" t="s">
        <v>5338</v>
      </c>
      <c r="B2093" s="18" t="s">
        <v>8971</v>
      </c>
    </row>
    <row r="2094" spans="1:2" x14ac:dyDescent="0.25">
      <c r="A2094" t="s">
        <v>5339</v>
      </c>
      <c r="B2094" s="18" t="s">
        <v>8972</v>
      </c>
    </row>
    <row r="2095" spans="1:2" x14ac:dyDescent="0.25">
      <c r="A2095" t="s">
        <v>5340</v>
      </c>
      <c r="B2095" s="18" t="s">
        <v>8973</v>
      </c>
    </row>
    <row r="2096" spans="1:2" x14ac:dyDescent="0.25">
      <c r="A2096" t="s">
        <v>5341</v>
      </c>
      <c r="B2096" s="18" t="s">
        <v>8974</v>
      </c>
    </row>
    <row r="2097" spans="1:2" x14ac:dyDescent="0.25">
      <c r="A2097" t="s">
        <v>4249</v>
      </c>
      <c r="B2097" s="18" t="s">
        <v>8975</v>
      </c>
    </row>
    <row r="2098" spans="1:2" x14ac:dyDescent="0.25">
      <c r="A2098" t="s">
        <v>5342</v>
      </c>
      <c r="B2098" s="18" t="s">
        <v>8976</v>
      </c>
    </row>
    <row r="2099" spans="1:2" x14ac:dyDescent="0.25">
      <c r="A2099" t="s">
        <v>5343</v>
      </c>
      <c r="B2099" s="18" t="s">
        <v>8977</v>
      </c>
    </row>
    <row r="2100" spans="1:2" x14ac:dyDescent="0.25">
      <c r="A2100" t="s">
        <v>3988</v>
      </c>
      <c r="B2100" s="18" t="s">
        <v>8978</v>
      </c>
    </row>
    <row r="2101" spans="1:2" x14ac:dyDescent="0.25">
      <c r="A2101" t="s">
        <v>5344</v>
      </c>
      <c r="B2101" s="18" t="s">
        <v>8979</v>
      </c>
    </row>
    <row r="2102" spans="1:2" x14ac:dyDescent="0.25">
      <c r="A2102" t="s">
        <v>5345</v>
      </c>
      <c r="B2102" s="18" t="s">
        <v>8980</v>
      </c>
    </row>
    <row r="2103" spans="1:2" x14ac:dyDescent="0.25">
      <c r="A2103" t="s">
        <v>5346</v>
      </c>
      <c r="B2103" s="18" t="s">
        <v>8981</v>
      </c>
    </row>
    <row r="2104" spans="1:2" x14ac:dyDescent="0.25">
      <c r="A2104" t="s">
        <v>5347</v>
      </c>
      <c r="B2104" s="18" t="s">
        <v>8982</v>
      </c>
    </row>
    <row r="2105" spans="1:2" x14ac:dyDescent="0.25">
      <c r="A2105" t="s">
        <v>5348</v>
      </c>
      <c r="B2105" s="18" t="s">
        <v>3250</v>
      </c>
    </row>
    <row r="2106" spans="1:2" x14ac:dyDescent="0.25">
      <c r="A2106" t="s">
        <v>5349</v>
      </c>
      <c r="B2106" s="18" t="s">
        <v>8983</v>
      </c>
    </row>
    <row r="2107" spans="1:2" x14ac:dyDescent="0.25">
      <c r="A2107" t="s">
        <v>5350</v>
      </c>
      <c r="B2107" s="18" t="s">
        <v>3058</v>
      </c>
    </row>
    <row r="2108" spans="1:2" x14ac:dyDescent="0.25">
      <c r="A2108" t="s">
        <v>5351</v>
      </c>
      <c r="B2108" s="18" t="s">
        <v>8984</v>
      </c>
    </row>
    <row r="2109" spans="1:2" x14ac:dyDescent="0.25">
      <c r="A2109" t="s">
        <v>3782</v>
      </c>
      <c r="B2109" s="18" t="s">
        <v>2588</v>
      </c>
    </row>
    <row r="2110" spans="1:2" x14ac:dyDescent="0.25">
      <c r="A2110" t="s">
        <v>5352</v>
      </c>
      <c r="B2110" s="18" t="s">
        <v>8985</v>
      </c>
    </row>
    <row r="2111" spans="1:2" x14ac:dyDescent="0.25">
      <c r="A2111" t="s">
        <v>5353</v>
      </c>
      <c r="B2111" s="18" t="s">
        <v>8986</v>
      </c>
    </row>
    <row r="2112" spans="1:2" x14ac:dyDescent="0.25">
      <c r="A2112" t="s">
        <v>4307</v>
      </c>
      <c r="B2112" s="18" t="s">
        <v>3213</v>
      </c>
    </row>
    <row r="2113" spans="1:2" x14ac:dyDescent="0.25">
      <c r="A2113" t="s">
        <v>3969</v>
      </c>
      <c r="B2113" s="18" t="s">
        <v>8987</v>
      </c>
    </row>
    <row r="2114" spans="1:2" x14ac:dyDescent="0.25">
      <c r="A2114" t="s">
        <v>5354</v>
      </c>
      <c r="B2114" s="18" t="s">
        <v>8988</v>
      </c>
    </row>
    <row r="2115" spans="1:2" x14ac:dyDescent="0.25">
      <c r="A2115" t="s">
        <v>5355</v>
      </c>
      <c r="B2115" s="18" t="s">
        <v>8989</v>
      </c>
    </row>
    <row r="2116" spans="1:2" x14ac:dyDescent="0.25">
      <c r="A2116" t="s">
        <v>5356</v>
      </c>
      <c r="B2116" s="18" t="s">
        <v>3260</v>
      </c>
    </row>
    <row r="2117" spans="1:2" x14ac:dyDescent="0.25">
      <c r="A2117" t="s">
        <v>4356</v>
      </c>
      <c r="B2117" s="18" t="s">
        <v>8990</v>
      </c>
    </row>
    <row r="2118" spans="1:2" x14ac:dyDescent="0.25">
      <c r="A2118" t="s">
        <v>5357</v>
      </c>
      <c r="B2118" s="18" t="s">
        <v>8991</v>
      </c>
    </row>
    <row r="2119" spans="1:2" x14ac:dyDescent="0.25">
      <c r="A2119" t="s">
        <v>5358</v>
      </c>
      <c r="B2119" s="18" t="s">
        <v>8992</v>
      </c>
    </row>
    <row r="2120" spans="1:2" x14ac:dyDescent="0.25">
      <c r="A2120" t="s">
        <v>5359</v>
      </c>
      <c r="B2120" s="18" t="s">
        <v>8993</v>
      </c>
    </row>
    <row r="2121" spans="1:2" x14ac:dyDescent="0.25">
      <c r="A2121" t="s">
        <v>5360</v>
      </c>
      <c r="B2121" s="18" t="s">
        <v>8994</v>
      </c>
    </row>
    <row r="2122" spans="1:2" x14ac:dyDescent="0.25">
      <c r="A2122" t="s">
        <v>4502</v>
      </c>
      <c r="B2122" s="18" t="s">
        <v>8995</v>
      </c>
    </row>
    <row r="2123" spans="1:2" x14ac:dyDescent="0.25">
      <c r="A2123" t="s">
        <v>5361</v>
      </c>
      <c r="B2123" s="18" t="s">
        <v>8996</v>
      </c>
    </row>
    <row r="2124" spans="1:2" x14ac:dyDescent="0.25">
      <c r="A2124" t="s">
        <v>3552</v>
      </c>
      <c r="B2124" s="18" t="s">
        <v>8997</v>
      </c>
    </row>
    <row r="2125" spans="1:2" x14ac:dyDescent="0.25">
      <c r="A2125" t="s">
        <v>5362</v>
      </c>
      <c r="B2125" s="18" t="s">
        <v>8998</v>
      </c>
    </row>
    <row r="2126" spans="1:2" x14ac:dyDescent="0.25">
      <c r="A2126" t="s">
        <v>5236</v>
      </c>
      <c r="B2126" s="18" t="s">
        <v>8999</v>
      </c>
    </row>
    <row r="2127" spans="1:2" x14ac:dyDescent="0.25">
      <c r="A2127" t="s">
        <v>3479</v>
      </c>
      <c r="B2127" s="18" t="s">
        <v>9000</v>
      </c>
    </row>
    <row r="2128" spans="1:2" x14ac:dyDescent="0.25">
      <c r="A2128" t="s">
        <v>5363</v>
      </c>
      <c r="B2128" s="18" t="s">
        <v>3184</v>
      </c>
    </row>
    <row r="2129" spans="1:2" x14ac:dyDescent="0.25">
      <c r="A2129" t="s">
        <v>3931</v>
      </c>
      <c r="B2129" s="18" t="s">
        <v>9001</v>
      </c>
    </row>
    <row r="2130" spans="1:2" x14ac:dyDescent="0.25">
      <c r="A2130" t="s">
        <v>5364</v>
      </c>
      <c r="B2130" s="18" t="s">
        <v>9002</v>
      </c>
    </row>
    <row r="2131" spans="1:2" x14ac:dyDescent="0.25">
      <c r="A2131" t="s">
        <v>4094</v>
      </c>
      <c r="B2131" s="18" t="s">
        <v>9003</v>
      </c>
    </row>
    <row r="2132" spans="1:2" x14ac:dyDescent="0.25">
      <c r="A2132" t="s">
        <v>4768</v>
      </c>
      <c r="B2132" s="18" t="s">
        <v>9004</v>
      </c>
    </row>
    <row r="2133" spans="1:2" x14ac:dyDescent="0.25">
      <c r="A2133" t="s">
        <v>5365</v>
      </c>
      <c r="B2133" s="18" t="s">
        <v>9005</v>
      </c>
    </row>
    <row r="2134" spans="1:2" x14ac:dyDescent="0.25">
      <c r="A2134" t="s">
        <v>5366</v>
      </c>
      <c r="B2134" s="18" t="s">
        <v>9006</v>
      </c>
    </row>
    <row r="2135" spans="1:2" x14ac:dyDescent="0.25">
      <c r="A2135" t="s">
        <v>5367</v>
      </c>
      <c r="B2135" s="18" t="s">
        <v>9007</v>
      </c>
    </row>
    <row r="2136" spans="1:2" x14ac:dyDescent="0.25">
      <c r="A2136" t="s">
        <v>5368</v>
      </c>
      <c r="B2136" s="18" t="s">
        <v>9008</v>
      </c>
    </row>
    <row r="2137" spans="1:2" x14ac:dyDescent="0.25">
      <c r="A2137" t="s">
        <v>5315</v>
      </c>
      <c r="B2137" s="18" t="s">
        <v>9009</v>
      </c>
    </row>
    <row r="2138" spans="1:2" x14ac:dyDescent="0.25">
      <c r="A2138" t="s">
        <v>5170</v>
      </c>
      <c r="B2138" s="18" t="s">
        <v>9010</v>
      </c>
    </row>
    <row r="2139" spans="1:2" x14ac:dyDescent="0.25">
      <c r="A2139" t="s">
        <v>5369</v>
      </c>
      <c r="B2139" s="18" t="s">
        <v>9011</v>
      </c>
    </row>
    <row r="2140" spans="1:2" x14ac:dyDescent="0.25">
      <c r="A2140" t="s">
        <v>5370</v>
      </c>
      <c r="B2140" s="18" t="s">
        <v>9012</v>
      </c>
    </row>
    <row r="2141" spans="1:2" x14ac:dyDescent="0.25">
      <c r="A2141" t="s">
        <v>5371</v>
      </c>
      <c r="B2141" s="18" t="s">
        <v>9013</v>
      </c>
    </row>
    <row r="2142" spans="1:2" x14ac:dyDescent="0.25">
      <c r="A2142" t="s">
        <v>5372</v>
      </c>
      <c r="B2142" s="18" t="s">
        <v>9014</v>
      </c>
    </row>
    <row r="2143" spans="1:2" x14ac:dyDescent="0.25">
      <c r="A2143" t="s">
        <v>5373</v>
      </c>
      <c r="B2143" s="18" t="s">
        <v>9015</v>
      </c>
    </row>
    <row r="2144" spans="1:2" x14ac:dyDescent="0.25">
      <c r="A2144" t="s">
        <v>5374</v>
      </c>
      <c r="B2144" s="18" t="s">
        <v>3152</v>
      </c>
    </row>
    <row r="2145" spans="1:2" x14ac:dyDescent="0.25">
      <c r="A2145" t="s">
        <v>3895</v>
      </c>
      <c r="B2145" s="18" t="s">
        <v>9016</v>
      </c>
    </row>
    <row r="2146" spans="1:2" x14ac:dyDescent="0.25">
      <c r="A2146" t="s">
        <v>4709</v>
      </c>
      <c r="B2146" s="18" t="s">
        <v>9017</v>
      </c>
    </row>
    <row r="2147" spans="1:2" x14ac:dyDescent="0.25">
      <c r="A2147" t="s">
        <v>5375</v>
      </c>
      <c r="B2147" s="18" t="s">
        <v>9018</v>
      </c>
    </row>
    <row r="2148" spans="1:2" x14ac:dyDescent="0.25">
      <c r="A2148" t="s">
        <v>5376</v>
      </c>
      <c r="B2148" s="18" t="s">
        <v>9019</v>
      </c>
    </row>
    <row r="2149" spans="1:2" x14ac:dyDescent="0.25">
      <c r="A2149" t="s">
        <v>5377</v>
      </c>
      <c r="B2149" s="18" t="s">
        <v>9020</v>
      </c>
    </row>
    <row r="2150" spans="1:2" x14ac:dyDescent="0.25">
      <c r="A2150" t="s">
        <v>5378</v>
      </c>
      <c r="B2150" s="18" t="s">
        <v>9021</v>
      </c>
    </row>
    <row r="2151" spans="1:2" x14ac:dyDescent="0.25">
      <c r="A2151" t="s">
        <v>3472</v>
      </c>
      <c r="B2151" s="18" t="s">
        <v>9022</v>
      </c>
    </row>
    <row r="2152" spans="1:2" x14ac:dyDescent="0.25">
      <c r="A2152" t="s">
        <v>5379</v>
      </c>
      <c r="B2152" s="18" t="s">
        <v>9023</v>
      </c>
    </row>
    <row r="2153" spans="1:2" x14ac:dyDescent="0.25">
      <c r="A2153" t="s">
        <v>5380</v>
      </c>
      <c r="B2153" s="18" t="s">
        <v>9024</v>
      </c>
    </row>
    <row r="2154" spans="1:2" x14ac:dyDescent="0.25">
      <c r="A2154" t="s">
        <v>5381</v>
      </c>
      <c r="B2154" s="18" t="s">
        <v>9025</v>
      </c>
    </row>
    <row r="2155" spans="1:2" x14ac:dyDescent="0.25">
      <c r="A2155" t="s">
        <v>5382</v>
      </c>
      <c r="B2155" s="18" t="s">
        <v>9026</v>
      </c>
    </row>
    <row r="2156" spans="1:2" x14ac:dyDescent="0.25">
      <c r="A2156" t="s">
        <v>5383</v>
      </c>
      <c r="B2156" s="18" t="s">
        <v>9027</v>
      </c>
    </row>
    <row r="2157" spans="1:2" x14ac:dyDescent="0.25">
      <c r="A2157" t="s">
        <v>4243</v>
      </c>
      <c r="B2157" s="18" t="s">
        <v>9028</v>
      </c>
    </row>
    <row r="2158" spans="1:2" x14ac:dyDescent="0.25">
      <c r="A2158" t="s">
        <v>5384</v>
      </c>
      <c r="B2158" s="18" t="s">
        <v>9029</v>
      </c>
    </row>
    <row r="2159" spans="1:2" x14ac:dyDescent="0.25">
      <c r="A2159" t="s">
        <v>5385</v>
      </c>
      <c r="B2159" s="18" t="s">
        <v>9030</v>
      </c>
    </row>
    <row r="2160" spans="1:2" x14ac:dyDescent="0.25">
      <c r="A2160" t="s">
        <v>5386</v>
      </c>
      <c r="B2160" s="18" t="s">
        <v>9031</v>
      </c>
    </row>
    <row r="2161" spans="1:2" x14ac:dyDescent="0.25">
      <c r="A2161" t="s">
        <v>5387</v>
      </c>
      <c r="B2161" s="18" t="s">
        <v>9032</v>
      </c>
    </row>
    <row r="2162" spans="1:2" x14ac:dyDescent="0.25">
      <c r="A2162" t="s">
        <v>4408</v>
      </c>
      <c r="B2162" s="18" t="s">
        <v>9033</v>
      </c>
    </row>
    <row r="2163" spans="1:2" x14ac:dyDescent="0.25">
      <c r="A2163" t="s">
        <v>4064</v>
      </c>
      <c r="B2163" s="18" t="s">
        <v>9034</v>
      </c>
    </row>
    <row r="2164" spans="1:2" x14ac:dyDescent="0.25">
      <c r="A2164" t="s">
        <v>5388</v>
      </c>
      <c r="B2164" s="18" t="s">
        <v>9035</v>
      </c>
    </row>
    <row r="2165" spans="1:2" x14ac:dyDescent="0.25">
      <c r="A2165" t="s">
        <v>3811</v>
      </c>
      <c r="B2165" s="18" t="s">
        <v>9036</v>
      </c>
    </row>
    <row r="2166" spans="1:2" x14ac:dyDescent="0.25">
      <c r="A2166" t="s">
        <v>4125</v>
      </c>
      <c r="B2166" s="18" t="s">
        <v>9037</v>
      </c>
    </row>
    <row r="2167" spans="1:2" x14ac:dyDescent="0.25">
      <c r="A2167" t="s">
        <v>5389</v>
      </c>
      <c r="B2167" s="18" t="s">
        <v>9038</v>
      </c>
    </row>
    <row r="2168" spans="1:2" x14ac:dyDescent="0.25">
      <c r="A2168" t="s">
        <v>5390</v>
      </c>
      <c r="B2168" s="18" t="s">
        <v>9039</v>
      </c>
    </row>
    <row r="2169" spans="1:2" x14ac:dyDescent="0.25">
      <c r="A2169" t="s">
        <v>5137</v>
      </c>
      <c r="B2169" s="18" t="s">
        <v>9040</v>
      </c>
    </row>
    <row r="2170" spans="1:2" x14ac:dyDescent="0.25">
      <c r="A2170" t="s">
        <v>5391</v>
      </c>
      <c r="B2170" s="18" t="s">
        <v>9041</v>
      </c>
    </row>
    <row r="2171" spans="1:2" x14ac:dyDescent="0.25">
      <c r="A2171" t="s">
        <v>5392</v>
      </c>
      <c r="B2171" s="18" t="s">
        <v>9042</v>
      </c>
    </row>
    <row r="2172" spans="1:2" x14ac:dyDescent="0.25">
      <c r="A2172" t="s">
        <v>5393</v>
      </c>
      <c r="B2172" s="18" t="s">
        <v>2606</v>
      </c>
    </row>
    <row r="2173" spans="1:2" x14ac:dyDescent="0.25">
      <c r="A2173" t="s">
        <v>3924</v>
      </c>
      <c r="B2173" s="18" t="s">
        <v>9043</v>
      </c>
    </row>
    <row r="2174" spans="1:2" x14ac:dyDescent="0.25">
      <c r="A2174" t="s">
        <v>4317</v>
      </c>
      <c r="B2174" s="18" t="s">
        <v>9044</v>
      </c>
    </row>
    <row r="2175" spans="1:2" x14ac:dyDescent="0.25">
      <c r="A2175" t="s">
        <v>4963</v>
      </c>
      <c r="B2175" s="18" t="s">
        <v>9045</v>
      </c>
    </row>
    <row r="2176" spans="1:2" x14ac:dyDescent="0.25">
      <c r="A2176" t="s">
        <v>5394</v>
      </c>
      <c r="B2176" s="18" t="s">
        <v>9046</v>
      </c>
    </row>
    <row r="2177" spans="1:2" x14ac:dyDescent="0.25">
      <c r="A2177" t="s">
        <v>5395</v>
      </c>
      <c r="B2177" s="18" t="s">
        <v>9047</v>
      </c>
    </row>
    <row r="2178" spans="1:2" x14ac:dyDescent="0.25">
      <c r="A2178" t="s">
        <v>5396</v>
      </c>
      <c r="B2178" s="18" t="s">
        <v>9048</v>
      </c>
    </row>
    <row r="2179" spans="1:2" x14ac:dyDescent="0.25">
      <c r="A2179" t="s">
        <v>5397</v>
      </c>
      <c r="B2179" s="18" t="s">
        <v>9049</v>
      </c>
    </row>
    <row r="2180" spans="1:2" x14ac:dyDescent="0.25">
      <c r="A2180" t="s">
        <v>5398</v>
      </c>
      <c r="B2180" s="18" t="s">
        <v>9050</v>
      </c>
    </row>
    <row r="2181" spans="1:2" x14ac:dyDescent="0.25">
      <c r="A2181" t="s">
        <v>5399</v>
      </c>
      <c r="B2181" s="18" t="s">
        <v>9051</v>
      </c>
    </row>
    <row r="2182" spans="1:2" x14ac:dyDescent="0.25">
      <c r="A2182" t="s">
        <v>5400</v>
      </c>
      <c r="B2182" s="18" t="s">
        <v>9052</v>
      </c>
    </row>
    <row r="2183" spans="1:2" x14ac:dyDescent="0.25">
      <c r="A2183" t="s">
        <v>5401</v>
      </c>
      <c r="B2183" s="18" t="s">
        <v>3144</v>
      </c>
    </row>
    <row r="2184" spans="1:2" x14ac:dyDescent="0.25">
      <c r="A2184" t="s">
        <v>3690</v>
      </c>
      <c r="B2184" s="18" t="s">
        <v>9053</v>
      </c>
    </row>
    <row r="2185" spans="1:2" x14ac:dyDescent="0.25">
      <c r="A2185" t="s">
        <v>5402</v>
      </c>
      <c r="B2185" s="18" t="s">
        <v>9054</v>
      </c>
    </row>
    <row r="2186" spans="1:2" x14ac:dyDescent="0.25">
      <c r="A2186" t="s">
        <v>4091</v>
      </c>
      <c r="B2186" s="18" t="s">
        <v>9055</v>
      </c>
    </row>
    <row r="2187" spans="1:2" x14ac:dyDescent="0.25">
      <c r="A2187" t="s">
        <v>3611</v>
      </c>
      <c r="B2187" s="18" t="s">
        <v>9056</v>
      </c>
    </row>
    <row r="2188" spans="1:2" x14ac:dyDescent="0.25">
      <c r="A2188" t="s">
        <v>4058</v>
      </c>
      <c r="B2188" s="18" t="s">
        <v>9057</v>
      </c>
    </row>
    <row r="2189" spans="1:2" x14ac:dyDescent="0.25">
      <c r="A2189" t="s">
        <v>5403</v>
      </c>
      <c r="B2189" s="18" t="s">
        <v>3123</v>
      </c>
    </row>
    <row r="2190" spans="1:2" x14ac:dyDescent="0.25">
      <c r="A2190" t="s">
        <v>5404</v>
      </c>
      <c r="B2190" s="18" t="s">
        <v>9058</v>
      </c>
    </row>
    <row r="2191" spans="1:2" x14ac:dyDescent="0.25">
      <c r="A2191" t="s">
        <v>5405</v>
      </c>
      <c r="B2191" s="18" t="s">
        <v>3262</v>
      </c>
    </row>
    <row r="2192" spans="1:2" x14ac:dyDescent="0.25">
      <c r="A2192" t="s">
        <v>5406</v>
      </c>
      <c r="B2192" s="18" t="s">
        <v>9059</v>
      </c>
    </row>
    <row r="2193" spans="1:2" x14ac:dyDescent="0.25">
      <c r="A2193" t="s">
        <v>5407</v>
      </c>
      <c r="B2193" s="18" t="s">
        <v>9060</v>
      </c>
    </row>
    <row r="2194" spans="1:2" x14ac:dyDescent="0.25">
      <c r="A2194" t="s">
        <v>5408</v>
      </c>
      <c r="B2194" s="18" t="s">
        <v>9061</v>
      </c>
    </row>
    <row r="2195" spans="1:2" x14ac:dyDescent="0.25">
      <c r="A2195" t="s">
        <v>5409</v>
      </c>
      <c r="B2195" s="18" t="s">
        <v>9062</v>
      </c>
    </row>
    <row r="2196" spans="1:2" x14ac:dyDescent="0.25">
      <c r="A2196" t="s">
        <v>5410</v>
      </c>
      <c r="B2196" s="18" t="s">
        <v>9063</v>
      </c>
    </row>
    <row r="2197" spans="1:2" x14ac:dyDescent="0.25">
      <c r="A2197" t="s">
        <v>5411</v>
      </c>
      <c r="B2197" s="18" t="s">
        <v>9064</v>
      </c>
    </row>
    <row r="2198" spans="1:2" x14ac:dyDescent="0.25">
      <c r="A2198" t="s">
        <v>5412</v>
      </c>
      <c r="B2198" s="18" t="s">
        <v>9065</v>
      </c>
    </row>
    <row r="2199" spans="1:2" x14ac:dyDescent="0.25">
      <c r="A2199" t="s">
        <v>5413</v>
      </c>
      <c r="B2199" s="18" t="s">
        <v>9066</v>
      </c>
    </row>
    <row r="2200" spans="1:2" x14ac:dyDescent="0.25">
      <c r="A2200" t="s">
        <v>5414</v>
      </c>
      <c r="B2200" s="18" t="s">
        <v>9067</v>
      </c>
    </row>
    <row r="2201" spans="1:2" x14ac:dyDescent="0.25">
      <c r="A2201" t="s">
        <v>5415</v>
      </c>
      <c r="B2201" s="18" t="s">
        <v>9068</v>
      </c>
    </row>
    <row r="2202" spans="1:2" x14ac:dyDescent="0.25">
      <c r="A2202" t="s">
        <v>5416</v>
      </c>
      <c r="B2202" s="18" t="s">
        <v>9069</v>
      </c>
    </row>
    <row r="2203" spans="1:2" x14ac:dyDescent="0.25">
      <c r="A2203" t="s">
        <v>5417</v>
      </c>
      <c r="B2203" s="18" t="s">
        <v>9070</v>
      </c>
    </row>
    <row r="2204" spans="1:2" x14ac:dyDescent="0.25">
      <c r="A2204" t="s">
        <v>4529</v>
      </c>
      <c r="B2204" s="18" t="s">
        <v>9071</v>
      </c>
    </row>
    <row r="2205" spans="1:2" x14ac:dyDescent="0.25">
      <c r="A2205" t="s">
        <v>3632</v>
      </c>
      <c r="B2205" s="18" t="s">
        <v>9072</v>
      </c>
    </row>
    <row r="2206" spans="1:2" x14ac:dyDescent="0.25">
      <c r="A2206" t="s">
        <v>5418</v>
      </c>
      <c r="B2206" s="18" t="s">
        <v>9073</v>
      </c>
    </row>
    <row r="2207" spans="1:2" x14ac:dyDescent="0.25">
      <c r="A2207" t="s">
        <v>3890</v>
      </c>
      <c r="B2207" s="18" t="s">
        <v>9074</v>
      </c>
    </row>
    <row r="2208" spans="1:2" x14ac:dyDescent="0.25">
      <c r="A2208" t="s">
        <v>5419</v>
      </c>
      <c r="B2208" s="18" t="s">
        <v>3245</v>
      </c>
    </row>
    <row r="2209" spans="1:2" x14ac:dyDescent="0.25">
      <c r="A2209" t="s">
        <v>3886</v>
      </c>
      <c r="B2209" s="18" t="s">
        <v>9075</v>
      </c>
    </row>
    <row r="2210" spans="1:2" x14ac:dyDescent="0.25">
      <c r="A2210" t="s">
        <v>5420</v>
      </c>
      <c r="B2210" s="18" t="s">
        <v>9076</v>
      </c>
    </row>
    <row r="2211" spans="1:2" x14ac:dyDescent="0.25">
      <c r="A2211" t="s">
        <v>4735</v>
      </c>
      <c r="B2211" s="18" t="s">
        <v>9077</v>
      </c>
    </row>
    <row r="2212" spans="1:2" x14ac:dyDescent="0.25">
      <c r="A2212" t="s">
        <v>5421</v>
      </c>
      <c r="B2212" s="18" t="s">
        <v>9078</v>
      </c>
    </row>
    <row r="2213" spans="1:2" x14ac:dyDescent="0.25">
      <c r="A2213" t="s">
        <v>5422</v>
      </c>
      <c r="B2213" s="18" t="s">
        <v>9079</v>
      </c>
    </row>
    <row r="2214" spans="1:2" x14ac:dyDescent="0.25">
      <c r="A2214" t="s">
        <v>5423</v>
      </c>
      <c r="B2214" s="18" t="s">
        <v>9080</v>
      </c>
    </row>
    <row r="2215" spans="1:2" x14ac:dyDescent="0.25">
      <c r="A2215" t="s">
        <v>5424</v>
      </c>
      <c r="B2215" s="18" t="s">
        <v>9081</v>
      </c>
    </row>
    <row r="2216" spans="1:2" x14ac:dyDescent="0.25">
      <c r="A2216" t="s">
        <v>5425</v>
      </c>
      <c r="B2216" s="18" t="s">
        <v>9082</v>
      </c>
    </row>
    <row r="2217" spans="1:2" x14ac:dyDescent="0.25">
      <c r="A2217" t="s">
        <v>4045</v>
      </c>
      <c r="B2217" s="18" t="s">
        <v>9083</v>
      </c>
    </row>
    <row r="2218" spans="1:2" x14ac:dyDescent="0.25">
      <c r="A2218" t="s">
        <v>4764</v>
      </c>
      <c r="B2218" s="18" t="s">
        <v>9084</v>
      </c>
    </row>
    <row r="2219" spans="1:2" x14ac:dyDescent="0.25">
      <c r="A2219" t="s">
        <v>4601</v>
      </c>
      <c r="B2219" s="18" t="s">
        <v>3225</v>
      </c>
    </row>
    <row r="2220" spans="1:2" x14ac:dyDescent="0.25">
      <c r="A2220" t="s">
        <v>5426</v>
      </c>
      <c r="B2220" s="18" t="s">
        <v>9085</v>
      </c>
    </row>
    <row r="2221" spans="1:2" x14ac:dyDescent="0.25">
      <c r="A2221" t="s">
        <v>5427</v>
      </c>
      <c r="B2221" s="18" t="s">
        <v>9086</v>
      </c>
    </row>
    <row r="2222" spans="1:2" x14ac:dyDescent="0.25">
      <c r="A2222" t="s">
        <v>5380</v>
      </c>
      <c r="B2222" s="18" t="s">
        <v>3240</v>
      </c>
    </row>
    <row r="2223" spans="1:2" x14ac:dyDescent="0.25">
      <c r="A2223" t="s">
        <v>5428</v>
      </c>
      <c r="B2223" s="18" t="s">
        <v>9087</v>
      </c>
    </row>
    <row r="2224" spans="1:2" x14ac:dyDescent="0.25">
      <c r="A2224" t="s">
        <v>5429</v>
      </c>
      <c r="B2224" s="18" t="s">
        <v>9088</v>
      </c>
    </row>
    <row r="2225" spans="1:2" x14ac:dyDescent="0.25">
      <c r="A2225" t="s">
        <v>5430</v>
      </c>
      <c r="B2225" s="18" t="s">
        <v>9089</v>
      </c>
    </row>
    <row r="2226" spans="1:2" x14ac:dyDescent="0.25">
      <c r="A2226" t="s">
        <v>5431</v>
      </c>
      <c r="B2226" s="18" t="s">
        <v>9090</v>
      </c>
    </row>
    <row r="2227" spans="1:2" x14ac:dyDescent="0.25">
      <c r="A2227" t="s">
        <v>5432</v>
      </c>
      <c r="B2227" s="18" t="s">
        <v>9091</v>
      </c>
    </row>
    <row r="2228" spans="1:2" x14ac:dyDescent="0.25">
      <c r="A2228" t="s">
        <v>5433</v>
      </c>
      <c r="B2228" s="18" t="s">
        <v>9092</v>
      </c>
    </row>
    <row r="2229" spans="1:2" x14ac:dyDescent="0.25">
      <c r="A2229" t="s">
        <v>5434</v>
      </c>
      <c r="B2229" s="18" t="s">
        <v>3259</v>
      </c>
    </row>
    <row r="2230" spans="1:2" x14ac:dyDescent="0.25">
      <c r="A2230" t="s">
        <v>5435</v>
      </c>
      <c r="B2230" s="18" t="s">
        <v>9093</v>
      </c>
    </row>
    <row r="2231" spans="1:2" x14ac:dyDescent="0.25">
      <c r="A2231" t="s">
        <v>3810</v>
      </c>
      <c r="B2231" s="18" t="s">
        <v>9094</v>
      </c>
    </row>
    <row r="2232" spans="1:2" x14ac:dyDescent="0.25">
      <c r="A2232" t="s">
        <v>5436</v>
      </c>
      <c r="B2232" s="18" t="s">
        <v>9095</v>
      </c>
    </row>
    <row r="2233" spans="1:2" x14ac:dyDescent="0.25">
      <c r="A2233" t="s">
        <v>5437</v>
      </c>
      <c r="B2233" s="18" t="s">
        <v>9096</v>
      </c>
    </row>
    <row r="2234" spans="1:2" x14ac:dyDescent="0.25">
      <c r="A2234" t="s">
        <v>5438</v>
      </c>
      <c r="B2234" s="18" t="s">
        <v>3185</v>
      </c>
    </row>
    <row r="2235" spans="1:2" x14ac:dyDescent="0.25">
      <c r="A2235" t="s">
        <v>5439</v>
      </c>
      <c r="B2235" s="18" t="s">
        <v>9097</v>
      </c>
    </row>
    <row r="2236" spans="1:2" x14ac:dyDescent="0.25">
      <c r="A2236" t="s">
        <v>5440</v>
      </c>
      <c r="B2236" s="18" t="s">
        <v>3234</v>
      </c>
    </row>
    <row r="2237" spans="1:2" x14ac:dyDescent="0.25">
      <c r="A2237" t="s">
        <v>4640</v>
      </c>
      <c r="B2237" s="18" t="s">
        <v>9098</v>
      </c>
    </row>
    <row r="2238" spans="1:2" x14ac:dyDescent="0.25">
      <c r="A2238" t="s">
        <v>5441</v>
      </c>
      <c r="B2238" s="18" t="s">
        <v>9099</v>
      </c>
    </row>
    <row r="2239" spans="1:2" x14ac:dyDescent="0.25">
      <c r="A2239" t="s">
        <v>5442</v>
      </c>
      <c r="B2239" s="18" t="s">
        <v>9100</v>
      </c>
    </row>
    <row r="2240" spans="1:2" x14ac:dyDescent="0.25">
      <c r="A2240" t="s">
        <v>3939</v>
      </c>
      <c r="B2240" s="18" t="s">
        <v>9101</v>
      </c>
    </row>
    <row r="2241" spans="1:2" x14ac:dyDescent="0.25">
      <c r="A2241" t="s">
        <v>5001</v>
      </c>
      <c r="B2241" s="18" t="s">
        <v>9102</v>
      </c>
    </row>
    <row r="2242" spans="1:2" x14ac:dyDescent="0.25">
      <c r="A2242" t="s">
        <v>5443</v>
      </c>
      <c r="B2242" s="18" t="s">
        <v>9103</v>
      </c>
    </row>
    <row r="2243" spans="1:2" x14ac:dyDescent="0.25">
      <c r="A2243" t="s">
        <v>5444</v>
      </c>
      <c r="B2243" s="18" t="s">
        <v>9104</v>
      </c>
    </row>
    <row r="2244" spans="1:2" x14ac:dyDescent="0.25">
      <c r="A2244" t="s">
        <v>5445</v>
      </c>
      <c r="B2244" s="18" t="s">
        <v>9105</v>
      </c>
    </row>
    <row r="2245" spans="1:2" x14ac:dyDescent="0.25">
      <c r="A2245" t="s">
        <v>5446</v>
      </c>
      <c r="B2245" s="18" t="s">
        <v>9106</v>
      </c>
    </row>
    <row r="2246" spans="1:2" x14ac:dyDescent="0.25">
      <c r="A2246" t="s">
        <v>5447</v>
      </c>
      <c r="B2246" s="18" t="s">
        <v>9107</v>
      </c>
    </row>
    <row r="2247" spans="1:2" x14ac:dyDescent="0.25">
      <c r="A2247" t="s">
        <v>5448</v>
      </c>
      <c r="B2247" s="18" t="s">
        <v>9108</v>
      </c>
    </row>
    <row r="2248" spans="1:2" x14ac:dyDescent="0.25">
      <c r="A2248" t="s">
        <v>5449</v>
      </c>
      <c r="B2248" s="18" t="s">
        <v>9109</v>
      </c>
    </row>
    <row r="2249" spans="1:2" x14ac:dyDescent="0.25">
      <c r="A2249" t="s">
        <v>5243</v>
      </c>
      <c r="B2249" s="18" t="s">
        <v>9110</v>
      </c>
    </row>
    <row r="2250" spans="1:2" x14ac:dyDescent="0.25">
      <c r="A2250" t="s">
        <v>5450</v>
      </c>
      <c r="B2250" s="18" t="s">
        <v>9111</v>
      </c>
    </row>
    <row r="2251" spans="1:2" x14ac:dyDescent="0.25">
      <c r="A2251" t="s">
        <v>5451</v>
      </c>
      <c r="B2251" s="18" t="s">
        <v>9112</v>
      </c>
    </row>
    <row r="2252" spans="1:2" x14ac:dyDescent="0.25">
      <c r="A2252" t="s">
        <v>5452</v>
      </c>
      <c r="B2252" s="18" t="s">
        <v>9113</v>
      </c>
    </row>
    <row r="2253" spans="1:2" x14ac:dyDescent="0.25">
      <c r="A2253" t="s">
        <v>5453</v>
      </c>
      <c r="B2253" s="18" t="s">
        <v>9114</v>
      </c>
    </row>
    <row r="2254" spans="1:2" x14ac:dyDescent="0.25">
      <c r="A2254" t="s">
        <v>3731</v>
      </c>
      <c r="B2254" s="18" t="s">
        <v>9115</v>
      </c>
    </row>
    <row r="2255" spans="1:2" x14ac:dyDescent="0.25">
      <c r="A2255" t="s">
        <v>5454</v>
      </c>
      <c r="B2255" s="18" t="s">
        <v>9116</v>
      </c>
    </row>
    <row r="2256" spans="1:2" x14ac:dyDescent="0.25">
      <c r="A2256" t="s">
        <v>5455</v>
      </c>
      <c r="B2256" s="18" t="s">
        <v>9117</v>
      </c>
    </row>
    <row r="2257" spans="1:2" x14ac:dyDescent="0.25">
      <c r="A2257" t="s">
        <v>5456</v>
      </c>
      <c r="B2257" s="18" t="s">
        <v>9118</v>
      </c>
    </row>
    <row r="2258" spans="1:2" x14ac:dyDescent="0.25">
      <c r="A2258" t="s">
        <v>5457</v>
      </c>
      <c r="B2258" s="18" t="s">
        <v>9119</v>
      </c>
    </row>
    <row r="2259" spans="1:2" x14ac:dyDescent="0.25">
      <c r="A2259" t="s">
        <v>5458</v>
      </c>
      <c r="B2259" s="18" t="s">
        <v>9120</v>
      </c>
    </row>
    <row r="2260" spans="1:2" x14ac:dyDescent="0.25">
      <c r="A2260" t="s">
        <v>5459</v>
      </c>
      <c r="B2260" s="18" t="s">
        <v>9121</v>
      </c>
    </row>
    <row r="2261" spans="1:2" x14ac:dyDescent="0.25">
      <c r="A2261" t="s">
        <v>5460</v>
      </c>
      <c r="B2261" s="18" t="s">
        <v>9122</v>
      </c>
    </row>
    <row r="2262" spans="1:2" x14ac:dyDescent="0.25">
      <c r="A2262" t="s">
        <v>5461</v>
      </c>
      <c r="B2262" s="18" t="s">
        <v>9123</v>
      </c>
    </row>
    <row r="2263" spans="1:2" x14ac:dyDescent="0.25">
      <c r="A2263" t="s">
        <v>5462</v>
      </c>
      <c r="B2263" s="18" t="s">
        <v>9124</v>
      </c>
    </row>
    <row r="2264" spans="1:2" x14ac:dyDescent="0.25">
      <c r="A2264" t="s">
        <v>5463</v>
      </c>
      <c r="B2264" s="18" t="s">
        <v>9125</v>
      </c>
    </row>
    <row r="2265" spans="1:2" x14ac:dyDescent="0.25">
      <c r="A2265" t="s">
        <v>5464</v>
      </c>
      <c r="B2265" s="18" t="s">
        <v>9126</v>
      </c>
    </row>
    <row r="2266" spans="1:2" x14ac:dyDescent="0.25">
      <c r="A2266" t="s">
        <v>5465</v>
      </c>
      <c r="B2266" s="18" t="s">
        <v>9127</v>
      </c>
    </row>
    <row r="2267" spans="1:2" x14ac:dyDescent="0.25">
      <c r="A2267" t="s">
        <v>4801</v>
      </c>
      <c r="B2267" s="18" t="s">
        <v>9128</v>
      </c>
    </row>
    <row r="2268" spans="1:2" x14ac:dyDescent="0.25">
      <c r="A2268" t="s">
        <v>4762</v>
      </c>
      <c r="B2268" s="18" t="s">
        <v>9129</v>
      </c>
    </row>
    <row r="2269" spans="1:2" x14ac:dyDescent="0.25">
      <c r="A2269" t="s">
        <v>5466</v>
      </c>
      <c r="B2269" s="18" t="s">
        <v>9130</v>
      </c>
    </row>
    <row r="2270" spans="1:2" x14ac:dyDescent="0.25">
      <c r="A2270" t="s">
        <v>3832</v>
      </c>
      <c r="B2270" s="18" t="s">
        <v>9131</v>
      </c>
    </row>
    <row r="2271" spans="1:2" x14ac:dyDescent="0.25">
      <c r="A2271" t="s">
        <v>5467</v>
      </c>
      <c r="B2271" s="18" t="s">
        <v>9132</v>
      </c>
    </row>
    <row r="2272" spans="1:2" x14ac:dyDescent="0.25">
      <c r="A2272" t="s">
        <v>5468</v>
      </c>
      <c r="B2272" s="18" t="s">
        <v>9133</v>
      </c>
    </row>
    <row r="2273" spans="1:2" x14ac:dyDescent="0.25">
      <c r="A2273" t="s">
        <v>4397</v>
      </c>
      <c r="B2273" s="18" t="s">
        <v>9134</v>
      </c>
    </row>
    <row r="2274" spans="1:2" x14ac:dyDescent="0.25">
      <c r="A2274" t="s">
        <v>5469</v>
      </c>
      <c r="B2274" s="18" t="s">
        <v>9135</v>
      </c>
    </row>
    <row r="2275" spans="1:2" x14ac:dyDescent="0.25">
      <c r="A2275" t="s">
        <v>5470</v>
      </c>
      <c r="B2275" s="18" t="s">
        <v>9136</v>
      </c>
    </row>
    <row r="2276" spans="1:2" x14ac:dyDescent="0.25">
      <c r="A2276" t="s">
        <v>5471</v>
      </c>
      <c r="B2276" s="18" t="s">
        <v>9137</v>
      </c>
    </row>
    <row r="2277" spans="1:2" x14ac:dyDescent="0.25">
      <c r="A2277" t="s">
        <v>5472</v>
      </c>
      <c r="B2277" s="18" t="s">
        <v>9138</v>
      </c>
    </row>
    <row r="2278" spans="1:2" x14ac:dyDescent="0.25">
      <c r="A2278" t="s">
        <v>4033</v>
      </c>
      <c r="B2278" s="18" t="s">
        <v>9139</v>
      </c>
    </row>
    <row r="2279" spans="1:2" x14ac:dyDescent="0.25">
      <c r="A2279" t="s">
        <v>5473</v>
      </c>
      <c r="B2279" s="18" t="s">
        <v>9140</v>
      </c>
    </row>
    <row r="2280" spans="1:2" x14ac:dyDescent="0.25">
      <c r="A2280" t="s">
        <v>5474</v>
      </c>
      <c r="B2280" s="18" t="s">
        <v>9141</v>
      </c>
    </row>
    <row r="2281" spans="1:2" x14ac:dyDescent="0.25">
      <c r="A2281" t="s">
        <v>5475</v>
      </c>
      <c r="B2281" s="18" t="s">
        <v>9142</v>
      </c>
    </row>
    <row r="2282" spans="1:2" x14ac:dyDescent="0.25">
      <c r="A2282" t="s">
        <v>5476</v>
      </c>
      <c r="B2282" s="18" t="s">
        <v>9143</v>
      </c>
    </row>
    <row r="2283" spans="1:2" x14ac:dyDescent="0.25">
      <c r="A2283" t="s">
        <v>5477</v>
      </c>
      <c r="B2283" s="18" t="s">
        <v>9144</v>
      </c>
    </row>
    <row r="2284" spans="1:2" x14ac:dyDescent="0.25">
      <c r="A2284" t="s">
        <v>4973</v>
      </c>
      <c r="B2284" s="18" t="s">
        <v>9145</v>
      </c>
    </row>
    <row r="2285" spans="1:2" x14ac:dyDescent="0.25">
      <c r="A2285" t="s">
        <v>5478</v>
      </c>
      <c r="B2285" s="18" t="s">
        <v>9146</v>
      </c>
    </row>
    <row r="2286" spans="1:2" x14ac:dyDescent="0.25">
      <c r="A2286" t="s">
        <v>5479</v>
      </c>
      <c r="B2286" s="18" t="s">
        <v>9147</v>
      </c>
    </row>
    <row r="2287" spans="1:2" x14ac:dyDescent="0.25">
      <c r="A2287" t="s">
        <v>5480</v>
      </c>
      <c r="B2287" s="18" t="s">
        <v>9148</v>
      </c>
    </row>
    <row r="2288" spans="1:2" x14ac:dyDescent="0.25">
      <c r="A2288" t="s">
        <v>5481</v>
      </c>
      <c r="B2288" s="18" t="s">
        <v>9149</v>
      </c>
    </row>
    <row r="2289" spans="1:2" x14ac:dyDescent="0.25">
      <c r="A2289" t="s">
        <v>5482</v>
      </c>
      <c r="B2289" s="18" t="s">
        <v>9150</v>
      </c>
    </row>
    <row r="2290" spans="1:2" x14ac:dyDescent="0.25">
      <c r="A2290" t="s">
        <v>5483</v>
      </c>
      <c r="B2290" s="18" t="s">
        <v>9151</v>
      </c>
    </row>
    <row r="2291" spans="1:2" x14ac:dyDescent="0.25">
      <c r="A2291" t="s">
        <v>3585</v>
      </c>
      <c r="B2291" s="18" t="s">
        <v>9152</v>
      </c>
    </row>
    <row r="2292" spans="1:2" x14ac:dyDescent="0.25">
      <c r="A2292" t="s">
        <v>5484</v>
      </c>
      <c r="B2292" s="18" t="s">
        <v>9153</v>
      </c>
    </row>
    <row r="2293" spans="1:2" x14ac:dyDescent="0.25">
      <c r="A2293" t="s">
        <v>5485</v>
      </c>
      <c r="B2293" s="18" t="s">
        <v>9154</v>
      </c>
    </row>
    <row r="2294" spans="1:2" x14ac:dyDescent="0.25">
      <c r="A2294" t="s">
        <v>5486</v>
      </c>
      <c r="B2294" s="18" t="s">
        <v>9155</v>
      </c>
    </row>
    <row r="2295" spans="1:2" x14ac:dyDescent="0.25">
      <c r="A2295" t="s">
        <v>5487</v>
      </c>
      <c r="B2295" s="18" t="s">
        <v>9156</v>
      </c>
    </row>
    <row r="2296" spans="1:2" x14ac:dyDescent="0.25">
      <c r="A2296" t="s">
        <v>5488</v>
      </c>
      <c r="B2296" s="18" t="s">
        <v>9157</v>
      </c>
    </row>
    <row r="2297" spans="1:2" x14ac:dyDescent="0.25">
      <c r="A2297" t="s">
        <v>5489</v>
      </c>
      <c r="B2297" s="18" t="s">
        <v>9158</v>
      </c>
    </row>
    <row r="2298" spans="1:2" x14ac:dyDescent="0.25">
      <c r="A2298" t="s">
        <v>5490</v>
      </c>
      <c r="B2298" s="18" t="s">
        <v>9159</v>
      </c>
    </row>
    <row r="2299" spans="1:2" x14ac:dyDescent="0.25">
      <c r="A2299" t="s">
        <v>5491</v>
      </c>
      <c r="B2299" s="18" t="s">
        <v>9160</v>
      </c>
    </row>
    <row r="2300" spans="1:2" x14ac:dyDescent="0.25">
      <c r="A2300" t="s">
        <v>3829</v>
      </c>
      <c r="B2300" s="18" t="s">
        <v>2617</v>
      </c>
    </row>
    <row r="2301" spans="1:2" x14ac:dyDescent="0.25">
      <c r="A2301" t="s">
        <v>5492</v>
      </c>
      <c r="B2301" s="18" t="s">
        <v>9161</v>
      </c>
    </row>
    <row r="2302" spans="1:2" x14ac:dyDescent="0.25">
      <c r="A2302" t="s">
        <v>5493</v>
      </c>
      <c r="B2302" s="18" t="s">
        <v>9162</v>
      </c>
    </row>
    <row r="2303" spans="1:2" x14ac:dyDescent="0.25">
      <c r="A2303" t="s">
        <v>5494</v>
      </c>
      <c r="B2303" s="18" t="s">
        <v>9163</v>
      </c>
    </row>
    <row r="2304" spans="1:2" x14ac:dyDescent="0.25">
      <c r="A2304" t="s">
        <v>5495</v>
      </c>
      <c r="B2304" s="18" t="s">
        <v>9164</v>
      </c>
    </row>
    <row r="2305" spans="1:2" x14ac:dyDescent="0.25">
      <c r="A2305" t="s">
        <v>4730</v>
      </c>
      <c r="B2305" s="18" t="s">
        <v>9165</v>
      </c>
    </row>
    <row r="2306" spans="1:2" x14ac:dyDescent="0.25">
      <c r="A2306" t="s">
        <v>5496</v>
      </c>
      <c r="B2306" s="18" t="s">
        <v>3034</v>
      </c>
    </row>
    <row r="2307" spans="1:2" x14ac:dyDescent="0.25">
      <c r="A2307" t="s">
        <v>5497</v>
      </c>
      <c r="B2307" s="18" t="s">
        <v>2604</v>
      </c>
    </row>
    <row r="2308" spans="1:2" x14ac:dyDescent="0.25">
      <c r="A2308" t="s">
        <v>5498</v>
      </c>
      <c r="B2308" s="18" t="s">
        <v>9166</v>
      </c>
    </row>
    <row r="2309" spans="1:2" x14ac:dyDescent="0.25">
      <c r="A2309" t="s">
        <v>5499</v>
      </c>
      <c r="B2309" s="18" t="s">
        <v>9167</v>
      </c>
    </row>
    <row r="2310" spans="1:2" x14ac:dyDescent="0.25">
      <c r="A2310" t="s">
        <v>5500</v>
      </c>
      <c r="B2310" s="18" t="s">
        <v>9168</v>
      </c>
    </row>
    <row r="2311" spans="1:2" x14ac:dyDescent="0.25">
      <c r="A2311" t="s">
        <v>5501</v>
      </c>
      <c r="B2311" s="18" t="s">
        <v>9169</v>
      </c>
    </row>
    <row r="2312" spans="1:2" x14ac:dyDescent="0.25">
      <c r="A2312" t="s">
        <v>5502</v>
      </c>
      <c r="B2312" s="18" t="s">
        <v>9170</v>
      </c>
    </row>
    <row r="2313" spans="1:2" x14ac:dyDescent="0.25">
      <c r="A2313" t="s">
        <v>5503</v>
      </c>
      <c r="B2313" s="18" t="s">
        <v>9171</v>
      </c>
    </row>
    <row r="2314" spans="1:2" x14ac:dyDescent="0.25">
      <c r="A2314" t="s">
        <v>3665</v>
      </c>
      <c r="B2314" s="18" t="s">
        <v>2616</v>
      </c>
    </row>
    <row r="2315" spans="1:2" x14ac:dyDescent="0.25">
      <c r="A2315" t="s">
        <v>5504</v>
      </c>
      <c r="B2315" s="18" t="s">
        <v>9172</v>
      </c>
    </row>
    <row r="2316" spans="1:2" x14ac:dyDescent="0.25">
      <c r="A2316" t="s">
        <v>5505</v>
      </c>
      <c r="B2316" s="18" t="s">
        <v>9173</v>
      </c>
    </row>
    <row r="2317" spans="1:2" x14ac:dyDescent="0.25">
      <c r="A2317" t="s">
        <v>5506</v>
      </c>
      <c r="B2317" s="18" t="s">
        <v>9174</v>
      </c>
    </row>
    <row r="2318" spans="1:2" x14ac:dyDescent="0.25">
      <c r="A2318" t="s">
        <v>5507</v>
      </c>
      <c r="B2318" s="18" t="s">
        <v>9175</v>
      </c>
    </row>
    <row r="2319" spans="1:2" x14ac:dyDescent="0.25">
      <c r="A2319" t="s">
        <v>5508</v>
      </c>
      <c r="B2319" s="18" t="s">
        <v>9176</v>
      </c>
    </row>
    <row r="2320" spans="1:2" x14ac:dyDescent="0.25">
      <c r="A2320" t="s">
        <v>5509</v>
      </c>
      <c r="B2320" s="18" t="s">
        <v>9177</v>
      </c>
    </row>
    <row r="2321" spans="1:2" x14ac:dyDescent="0.25">
      <c r="A2321" t="s">
        <v>5510</v>
      </c>
      <c r="B2321" s="18" t="s">
        <v>9178</v>
      </c>
    </row>
    <row r="2322" spans="1:2" x14ac:dyDescent="0.25">
      <c r="A2322" t="s">
        <v>5511</v>
      </c>
      <c r="B2322" s="18" t="s">
        <v>9179</v>
      </c>
    </row>
    <row r="2323" spans="1:2" x14ac:dyDescent="0.25">
      <c r="A2323" t="s">
        <v>4101</v>
      </c>
      <c r="B2323" s="18" t="s">
        <v>3170</v>
      </c>
    </row>
    <row r="2324" spans="1:2" x14ac:dyDescent="0.25">
      <c r="A2324" t="s">
        <v>5512</v>
      </c>
      <c r="B2324" s="18" t="s">
        <v>9180</v>
      </c>
    </row>
    <row r="2325" spans="1:2" x14ac:dyDescent="0.25">
      <c r="A2325" t="s">
        <v>4162</v>
      </c>
      <c r="B2325" s="18" t="s">
        <v>9181</v>
      </c>
    </row>
    <row r="2326" spans="1:2" x14ac:dyDescent="0.25">
      <c r="A2326" t="s">
        <v>5513</v>
      </c>
      <c r="B2326" s="18" t="s">
        <v>9182</v>
      </c>
    </row>
    <row r="2327" spans="1:2" x14ac:dyDescent="0.25">
      <c r="A2327" t="s">
        <v>5514</v>
      </c>
      <c r="B2327" s="18" t="s">
        <v>9183</v>
      </c>
    </row>
    <row r="2328" spans="1:2" x14ac:dyDescent="0.25">
      <c r="A2328" t="s">
        <v>4143</v>
      </c>
      <c r="B2328" s="18" t="s">
        <v>9184</v>
      </c>
    </row>
    <row r="2329" spans="1:2" x14ac:dyDescent="0.25">
      <c r="A2329" t="s">
        <v>5515</v>
      </c>
      <c r="B2329" s="18" t="s">
        <v>3137</v>
      </c>
    </row>
    <row r="2330" spans="1:2" x14ac:dyDescent="0.25">
      <c r="A2330" t="s">
        <v>5516</v>
      </c>
      <c r="B2330" s="18" t="s">
        <v>9185</v>
      </c>
    </row>
    <row r="2331" spans="1:2" x14ac:dyDescent="0.25">
      <c r="A2331" t="s">
        <v>5517</v>
      </c>
      <c r="B2331" s="18" t="s">
        <v>9186</v>
      </c>
    </row>
    <row r="2332" spans="1:2" x14ac:dyDescent="0.25">
      <c r="A2332" t="s">
        <v>5518</v>
      </c>
      <c r="B2332" s="18" t="s">
        <v>9187</v>
      </c>
    </row>
    <row r="2333" spans="1:2" x14ac:dyDescent="0.25">
      <c r="A2333" t="s">
        <v>5519</v>
      </c>
      <c r="B2333" s="18" t="s">
        <v>9188</v>
      </c>
    </row>
    <row r="2334" spans="1:2" x14ac:dyDescent="0.25">
      <c r="A2334" t="s">
        <v>5520</v>
      </c>
      <c r="B2334" s="18" t="s">
        <v>9189</v>
      </c>
    </row>
    <row r="2335" spans="1:2" x14ac:dyDescent="0.25">
      <c r="A2335" t="s">
        <v>3528</v>
      </c>
      <c r="B2335" s="18" t="s">
        <v>9190</v>
      </c>
    </row>
    <row r="2336" spans="1:2" x14ac:dyDescent="0.25">
      <c r="A2336" t="s">
        <v>5521</v>
      </c>
      <c r="B2336" s="18" t="s">
        <v>9191</v>
      </c>
    </row>
    <row r="2337" spans="1:2" x14ac:dyDescent="0.25">
      <c r="A2337" t="s">
        <v>4012</v>
      </c>
      <c r="B2337" s="18" t="s">
        <v>9192</v>
      </c>
    </row>
    <row r="2338" spans="1:2" x14ac:dyDescent="0.25">
      <c r="A2338" t="s">
        <v>5522</v>
      </c>
      <c r="B2338" s="18" t="s">
        <v>9193</v>
      </c>
    </row>
    <row r="2339" spans="1:2" x14ac:dyDescent="0.25">
      <c r="A2339" t="s">
        <v>5523</v>
      </c>
      <c r="B2339" s="18" t="s">
        <v>9194</v>
      </c>
    </row>
    <row r="2340" spans="1:2" x14ac:dyDescent="0.25">
      <c r="A2340" t="s">
        <v>5524</v>
      </c>
      <c r="B2340" s="18" t="s">
        <v>9195</v>
      </c>
    </row>
    <row r="2341" spans="1:2" x14ac:dyDescent="0.25">
      <c r="A2341" t="s">
        <v>3753</v>
      </c>
      <c r="B2341" s="18" t="s">
        <v>9196</v>
      </c>
    </row>
    <row r="2342" spans="1:2" x14ac:dyDescent="0.25">
      <c r="A2342" t="s">
        <v>5525</v>
      </c>
      <c r="B2342" s="18" t="s">
        <v>9197</v>
      </c>
    </row>
    <row r="2343" spans="1:2" x14ac:dyDescent="0.25">
      <c r="A2343" t="s">
        <v>4959</v>
      </c>
      <c r="B2343" s="18" t="s">
        <v>9198</v>
      </c>
    </row>
    <row r="2344" spans="1:2" x14ac:dyDescent="0.25">
      <c r="A2344" t="s">
        <v>5526</v>
      </c>
      <c r="B2344" s="18" t="s">
        <v>9199</v>
      </c>
    </row>
    <row r="2345" spans="1:2" x14ac:dyDescent="0.25">
      <c r="A2345" t="s">
        <v>5527</v>
      </c>
      <c r="B2345" s="18" t="s">
        <v>9200</v>
      </c>
    </row>
    <row r="2346" spans="1:2" x14ac:dyDescent="0.25">
      <c r="A2346" t="s">
        <v>5528</v>
      </c>
      <c r="B2346" s="18" t="s">
        <v>9201</v>
      </c>
    </row>
    <row r="2347" spans="1:2" x14ac:dyDescent="0.25">
      <c r="A2347" t="s">
        <v>5529</v>
      </c>
      <c r="B2347" s="18" t="s">
        <v>9202</v>
      </c>
    </row>
    <row r="2348" spans="1:2" x14ac:dyDescent="0.25">
      <c r="A2348" t="s">
        <v>5530</v>
      </c>
      <c r="B2348" s="18" t="s">
        <v>9203</v>
      </c>
    </row>
    <row r="2349" spans="1:2" x14ac:dyDescent="0.25">
      <c r="A2349" t="s">
        <v>5531</v>
      </c>
      <c r="B2349" s="18" t="s">
        <v>9204</v>
      </c>
    </row>
    <row r="2350" spans="1:2" x14ac:dyDescent="0.25">
      <c r="A2350" t="s">
        <v>5532</v>
      </c>
      <c r="B2350" s="18" t="s">
        <v>9205</v>
      </c>
    </row>
    <row r="2351" spans="1:2" x14ac:dyDescent="0.25">
      <c r="A2351" t="s">
        <v>5533</v>
      </c>
      <c r="B2351" s="18" t="s">
        <v>9206</v>
      </c>
    </row>
    <row r="2352" spans="1:2" x14ac:dyDescent="0.25">
      <c r="A2352" t="s">
        <v>5534</v>
      </c>
      <c r="B2352" s="18" t="s">
        <v>9207</v>
      </c>
    </row>
    <row r="2353" spans="1:2" x14ac:dyDescent="0.25">
      <c r="A2353" t="s">
        <v>5535</v>
      </c>
      <c r="B2353" s="18" t="s">
        <v>3255</v>
      </c>
    </row>
    <row r="2354" spans="1:2" x14ac:dyDescent="0.25">
      <c r="A2354" t="s">
        <v>5536</v>
      </c>
      <c r="B2354" s="18" t="s">
        <v>9208</v>
      </c>
    </row>
    <row r="2355" spans="1:2" x14ac:dyDescent="0.25">
      <c r="A2355" t="s">
        <v>5537</v>
      </c>
      <c r="B2355" s="18" t="s">
        <v>9209</v>
      </c>
    </row>
    <row r="2356" spans="1:2" x14ac:dyDescent="0.25">
      <c r="A2356" t="s">
        <v>5538</v>
      </c>
      <c r="B2356" s="18" t="s">
        <v>9210</v>
      </c>
    </row>
    <row r="2357" spans="1:2" x14ac:dyDescent="0.25">
      <c r="A2357" t="s">
        <v>5539</v>
      </c>
      <c r="B2357" s="18" t="s">
        <v>9211</v>
      </c>
    </row>
    <row r="2358" spans="1:2" x14ac:dyDescent="0.25">
      <c r="A2358" t="s">
        <v>5540</v>
      </c>
      <c r="B2358" s="18" t="s">
        <v>9212</v>
      </c>
    </row>
    <row r="2359" spans="1:2" x14ac:dyDescent="0.25">
      <c r="A2359" t="s">
        <v>5541</v>
      </c>
      <c r="B2359" s="18" t="s">
        <v>9213</v>
      </c>
    </row>
    <row r="2360" spans="1:2" x14ac:dyDescent="0.25">
      <c r="A2360" t="s">
        <v>5542</v>
      </c>
      <c r="B2360" s="18" t="s">
        <v>3112</v>
      </c>
    </row>
    <row r="2361" spans="1:2" x14ac:dyDescent="0.25">
      <c r="A2361" t="s">
        <v>5543</v>
      </c>
      <c r="B2361" s="18" t="s">
        <v>9214</v>
      </c>
    </row>
    <row r="2362" spans="1:2" x14ac:dyDescent="0.25">
      <c r="A2362" t="s">
        <v>5544</v>
      </c>
      <c r="B2362" s="18" t="s">
        <v>9215</v>
      </c>
    </row>
    <row r="2363" spans="1:2" x14ac:dyDescent="0.25">
      <c r="A2363" t="s">
        <v>3820</v>
      </c>
      <c r="B2363" s="18" t="s">
        <v>9216</v>
      </c>
    </row>
    <row r="2364" spans="1:2" x14ac:dyDescent="0.25">
      <c r="A2364" t="s">
        <v>5545</v>
      </c>
      <c r="B2364" s="18" t="s">
        <v>9217</v>
      </c>
    </row>
    <row r="2365" spans="1:2" x14ac:dyDescent="0.25">
      <c r="A2365" t="s">
        <v>4221</v>
      </c>
      <c r="B2365" s="18" t="s">
        <v>9218</v>
      </c>
    </row>
    <row r="2366" spans="1:2" x14ac:dyDescent="0.25">
      <c r="A2366" t="s">
        <v>5546</v>
      </c>
      <c r="B2366" s="18" t="s">
        <v>9219</v>
      </c>
    </row>
    <row r="2367" spans="1:2" x14ac:dyDescent="0.25">
      <c r="A2367" t="s">
        <v>5547</v>
      </c>
      <c r="B2367" s="18" t="s">
        <v>9220</v>
      </c>
    </row>
    <row r="2368" spans="1:2" x14ac:dyDescent="0.25">
      <c r="A2368" t="s">
        <v>5548</v>
      </c>
      <c r="B2368" s="18" t="s">
        <v>9221</v>
      </c>
    </row>
    <row r="2369" spans="1:2" x14ac:dyDescent="0.25">
      <c r="A2369" t="s">
        <v>5549</v>
      </c>
      <c r="B2369" s="18" t="s">
        <v>9222</v>
      </c>
    </row>
    <row r="2370" spans="1:2" x14ac:dyDescent="0.25">
      <c r="A2370" t="s">
        <v>4927</v>
      </c>
      <c r="B2370" s="18" t="s">
        <v>9223</v>
      </c>
    </row>
    <row r="2371" spans="1:2" x14ac:dyDescent="0.25">
      <c r="A2371" t="s">
        <v>5550</v>
      </c>
      <c r="B2371" s="18" t="s">
        <v>9224</v>
      </c>
    </row>
    <row r="2372" spans="1:2" x14ac:dyDescent="0.25">
      <c r="A2372" t="s">
        <v>5551</v>
      </c>
      <c r="B2372" s="18" t="s">
        <v>9225</v>
      </c>
    </row>
    <row r="2373" spans="1:2" x14ac:dyDescent="0.25">
      <c r="A2373" t="s">
        <v>5552</v>
      </c>
      <c r="B2373" s="18" t="s">
        <v>9226</v>
      </c>
    </row>
    <row r="2374" spans="1:2" x14ac:dyDescent="0.25">
      <c r="A2374" t="s">
        <v>3732</v>
      </c>
      <c r="B2374" s="18" t="s">
        <v>9227</v>
      </c>
    </row>
    <row r="2375" spans="1:2" x14ac:dyDescent="0.25">
      <c r="A2375" t="s">
        <v>4826</v>
      </c>
      <c r="B2375" s="18" t="s">
        <v>9228</v>
      </c>
    </row>
    <row r="2376" spans="1:2" x14ac:dyDescent="0.25">
      <c r="A2376" t="s">
        <v>5553</v>
      </c>
      <c r="B2376" s="18" t="s">
        <v>9229</v>
      </c>
    </row>
    <row r="2377" spans="1:2" x14ac:dyDescent="0.25">
      <c r="A2377" t="s">
        <v>5554</v>
      </c>
      <c r="B2377" s="18" t="s">
        <v>9230</v>
      </c>
    </row>
    <row r="2378" spans="1:2" x14ac:dyDescent="0.25">
      <c r="A2378" t="s">
        <v>5555</v>
      </c>
      <c r="B2378" s="18" t="s">
        <v>9231</v>
      </c>
    </row>
    <row r="2379" spans="1:2" x14ac:dyDescent="0.25">
      <c r="A2379" t="s">
        <v>5556</v>
      </c>
      <c r="B2379" s="18" t="s">
        <v>3162</v>
      </c>
    </row>
    <row r="2380" spans="1:2" x14ac:dyDescent="0.25">
      <c r="A2380" t="s">
        <v>5557</v>
      </c>
      <c r="B2380" s="18" t="s">
        <v>9232</v>
      </c>
    </row>
    <row r="2381" spans="1:2" x14ac:dyDescent="0.25">
      <c r="A2381" t="s">
        <v>5558</v>
      </c>
      <c r="B2381" s="18" t="s">
        <v>9233</v>
      </c>
    </row>
    <row r="2382" spans="1:2" x14ac:dyDescent="0.25">
      <c r="A2382" t="s">
        <v>5559</v>
      </c>
      <c r="B2382" s="18" t="s">
        <v>9234</v>
      </c>
    </row>
    <row r="2383" spans="1:2" x14ac:dyDescent="0.25">
      <c r="A2383" t="s">
        <v>5560</v>
      </c>
      <c r="B2383" s="18" t="s">
        <v>3218</v>
      </c>
    </row>
    <row r="2384" spans="1:2" x14ac:dyDescent="0.25">
      <c r="A2384" t="s">
        <v>3747</v>
      </c>
      <c r="B2384" s="18" t="s">
        <v>9235</v>
      </c>
    </row>
    <row r="2385" spans="1:2" x14ac:dyDescent="0.25">
      <c r="A2385" t="s">
        <v>5561</v>
      </c>
      <c r="B2385" s="18" t="s">
        <v>9236</v>
      </c>
    </row>
    <row r="2386" spans="1:2" x14ac:dyDescent="0.25">
      <c r="A2386" t="s">
        <v>5562</v>
      </c>
      <c r="B2386" s="18" t="s">
        <v>9237</v>
      </c>
    </row>
    <row r="2387" spans="1:2" x14ac:dyDescent="0.25">
      <c r="A2387" t="s">
        <v>5563</v>
      </c>
      <c r="B2387" s="18" t="s">
        <v>9238</v>
      </c>
    </row>
    <row r="2388" spans="1:2" x14ac:dyDescent="0.25">
      <c r="A2388" t="s">
        <v>5564</v>
      </c>
      <c r="B2388" s="18" t="s">
        <v>9239</v>
      </c>
    </row>
    <row r="2389" spans="1:2" x14ac:dyDescent="0.25">
      <c r="A2389" t="s">
        <v>5565</v>
      </c>
      <c r="B2389" s="18" t="s">
        <v>2608</v>
      </c>
    </row>
    <row r="2390" spans="1:2" x14ac:dyDescent="0.25">
      <c r="A2390" t="s">
        <v>5566</v>
      </c>
      <c r="B2390" s="18" t="s">
        <v>9240</v>
      </c>
    </row>
    <row r="2391" spans="1:2" x14ac:dyDescent="0.25">
      <c r="A2391" t="s">
        <v>5567</v>
      </c>
      <c r="B2391" s="18" t="s">
        <v>9241</v>
      </c>
    </row>
    <row r="2392" spans="1:2" x14ac:dyDescent="0.25">
      <c r="A2392" t="s">
        <v>5568</v>
      </c>
      <c r="B2392" s="18" t="s">
        <v>9242</v>
      </c>
    </row>
    <row r="2393" spans="1:2" x14ac:dyDescent="0.25">
      <c r="A2393" t="s">
        <v>3740</v>
      </c>
      <c r="B2393" s="18" t="s">
        <v>3243</v>
      </c>
    </row>
    <row r="2394" spans="1:2" x14ac:dyDescent="0.25">
      <c r="A2394" t="s">
        <v>5569</v>
      </c>
      <c r="B2394" s="18" t="s">
        <v>9243</v>
      </c>
    </row>
    <row r="2395" spans="1:2" x14ac:dyDescent="0.25">
      <c r="A2395" t="s">
        <v>5570</v>
      </c>
      <c r="B2395" s="18" t="s">
        <v>9244</v>
      </c>
    </row>
    <row r="2396" spans="1:2" x14ac:dyDescent="0.25">
      <c r="A2396" t="s">
        <v>5571</v>
      </c>
      <c r="B2396" s="18" t="s">
        <v>2613</v>
      </c>
    </row>
    <row r="2397" spans="1:2" x14ac:dyDescent="0.25">
      <c r="A2397" t="s">
        <v>4406</v>
      </c>
      <c r="B2397" s="18" t="s">
        <v>9245</v>
      </c>
    </row>
    <row r="2398" spans="1:2" x14ac:dyDescent="0.25">
      <c r="A2398" t="s">
        <v>5572</v>
      </c>
      <c r="B2398" s="18" t="s">
        <v>9246</v>
      </c>
    </row>
    <row r="2399" spans="1:2" x14ac:dyDescent="0.25">
      <c r="A2399" t="s">
        <v>5573</v>
      </c>
      <c r="B2399" s="18" t="s">
        <v>9247</v>
      </c>
    </row>
    <row r="2400" spans="1:2" x14ac:dyDescent="0.25">
      <c r="A2400" t="s">
        <v>5574</v>
      </c>
      <c r="B2400" s="18" t="s">
        <v>3194</v>
      </c>
    </row>
    <row r="2401" spans="1:2" x14ac:dyDescent="0.25">
      <c r="A2401" t="s">
        <v>5575</v>
      </c>
      <c r="B2401" s="18" t="s">
        <v>9248</v>
      </c>
    </row>
    <row r="2402" spans="1:2" x14ac:dyDescent="0.25">
      <c r="A2402" t="s">
        <v>5576</v>
      </c>
      <c r="B2402" s="18" t="s">
        <v>9249</v>
      </c>
    </row>
    <row r="2403" spans="1:2" x14ac:dyDescent="0.25">
      <c r="A2403" t="s">
        <v>5577</v>
      </c>
      <c r="B2403" s="18" t="s">
        <v>9250</v>
      </c>
    </row>
    <row r="2404" spans="1:2" x14ac:dyDescent="0.25">
      <c r="A2404" t="s">
        <v>5578</v>
      </c>
      <c r="B2404" s="18" t="s">
        <v>3167</v>
      </c>
    </row>
    <row r="2405" spans="1:2" x14ac:dyDescent="0.25">
      <c r="A2405" t="s">
        <v>5237</v>
      </c>
      <c r="B2405" s="18" t="s">
        <v>3175</v>
      </c>
    </row>
    <row r="2406" spans="1:2" x14ac:dyDescent="0.25">
      <c r="A2406" t="s">
        <v>5579</v>
      </c>
      <c r="B2406" s="18" t="s">
        <v>9251</v>
      </c>
    </row>
    <row r="2407" spans="1:2" x14ac:dyDescent="0.25">
      <c r="A2407" t="s">
        <v>5580</v>
      </c>
      <c r="B2407" s="18" t="s">
        <v>9252</v>
      </c>
    </row>
    <row r="2408" spans="1:2" x14ac:dyDescent="0.25">
      <c r="A2408" t="s">
        <v>5581</v>
      </c>
      <c r="B2408" s="18" t="s">
        <v>9253</v>
      </c>
    </row>
    <row r="2409" spans="1:2" x14ac:dyDescent="0.25">
      <c r="A2409" t="s">
        <v>5582</v>
      </c>
      <c r="B2409" s="18" t="s">
        <v>9254</v>
      </c>
    </row>
    <row r="2410" spans="1:2" x14ac:dyDescent="0.25">
      <c r="A2410" t="s">
        <v>5583</v>
      </c>
      <c r="B2410" s="18" t="s">
        <v>9255</v>
      </c>
    </row>
    <row r="2411" spans="1:2" x14ac:dyDescent="0.25">
      <c r="A2411" t="s">
        <v>5584</v>
      </c>
      <c r="B2411" s="18" t="s">
        <v>9256</v>
      </c>
    </row>
    <row r="2412" spans="1:2" x14ac:dyDescent="0.25">
      <c r="A2412" t="s">
        <v>5585</v>
      </c>
      <c r="B2412" s="18" t="s">
        <v>9257</v>
      </c>
    </row>
    <row r="2413" spans="1:2" x14ac:dyDescent="0.25">
      <c r="A2413" t="s">
        <v>5586</v>
      </c>
      <c r="B2413" s="18" t="s">
        <v>3271</v>
      </c>
    </row>
    <row r="2414" spans="1:2" x14ac:dyDescent="0.25">
      <c r="A2414" t="s">
        <v>5587</v>
      </c>
      <c r="B2414" s="18" t="s">
        <v>3128</v>
      </c>
    </row>
    <row r="2415" spans="1:2" x14ac:dyDescent="0.25">
      <c r="A2415" t="s">
        <v>5588</v>
      </c>
      <c r="B2415" s="18" t="s">
        <v>9258</v>
      </c>
    </row>
    <row r="2416" spans="1:2" x14ac:dyDescent="0.25">
      <c r="A2416" t="s">
        <v>5589</v>
      </c>
      <c r="B2416" s="18" t="s">
        <v>9259</v>
      </c>
    </row>
    <row r="2417" spans="1:2" x14ac:dyDescent="0.25">
      <c r="A2417" t="s">
        <v>5464</v>
      </c>
      <c r="B2417" s="18" t="s">
        <v>9260</v>
      </c>
    </row>
    <row r="2418" spans="1:2" x14ac:dyDescent="0.25">
      <c r="A2418" t="s">
        <v>5590</v>
      </c>
      <c r="B2418" s="18" t="s">
        <v>9261</v>
      </c>
    </row>
    <row r="2419" spans="1:2" x14ac:dyDescent="0.25">
      <c r="A2419" t="s">
        <v>4660</v>
      </c>
      <c r="B2419" s="18" t="s">
        <v>9262</v>
      </c>
    </row>
    <row r="2420" spans="1:2" x14ac:dyDescent="0.25">
      <c r="A2420" t="s">
        <v>5591</v>
      </c>
      <c r="B2420" s="18" t="s">
        <v>9263</v>
      </c>
    </row>
    <row r="2421" spans="1:2" x14ac:dyDescent="0.25">
      <c r="A2421" t="s">
        <v>4136</v>
      </c>
      <c r="B2421" s="18" t="s">
        <v>9264</v>
      </c>
    </row>
    <row r="2422" spans="1:2" x14ac:dyDescent="0.25">
      <c r="A2422" t="s">
        <v>4528</v>
      </c>
      <c r="B2422" s="18" t="s">
        <v>9265</v>
      </c>
    </row>
    <row r="2423" spans="1:2" x14ac:dyDescent="0.25">
      <c r="A2423" t="s">
        <v>5592</v>
      </c>
      <c r="B2423" s="18" t="s">
        <v>9266</v>
      </c>
    </row>
    <row r="2424" spans="1:2" x14ac:dyDescent="0.25">
      <c r="A2424" t="s">
        <v>4249</v>
      </c>
      <c r="B2424" s="18" t="s">
        <v>3122</v>
      </c>
    </row>
    <row r="2425" spans="1:2" x14ac:dyDescent="0.25">
      <c r="A2425" t="s">
        <v>5593</v>
      </c>
      <c r="B2425" s="18" t="s">
        <v>3147</v>
      </c>
    </row>
    <row r="2426" spans="1:2" x14ac:dyDescent="0.25">
      <c r="A2426" t="s">
        <v>5594</v>
      </c>
      <c r="B2426" s="18" t="s">
        <v>9267</v>
      </c>
    </row>
    <row r="2427" spans="1:2" x14ac:dyDescent="0.25">
      <c r="A2427" t="s">
        <v>5595</v>
      </c>
      <c r="B2427" s="18" t="s">
        <v>9268</v>
      </c>
    </row>
    <row r="2428" spans="1:2" x14ac:dyDescent="0.25">
      <c r="A2428" t="s">
        <v>5596</v>
      </c>
      <c r="B2428" s="18" t="s">
        <v>9269</v>
      </c>
    </row>
    <row r="2429" spans="1:2" x14ac:dyDescent="0.25">
      <c r="A2429" t="s">
        <v>5597</v>
      </c>
      <c r="B2429" s="18" t="s">
        <v>9270</v>
      </c>
    </row>
    <row r="2430" spans="1:2" x14ac:dyDescent="0.25">
      <c r="A2430" t="s">
        <v>5598</v>
      </c>
      <c r="B2430" s="18" t="s">
        <v>9271</v>
      </c>
    </row>
    <row r="2431" spans="1:2" x14ac:dyDescent="0.25">
      <c r="A2431" t="s">
        <v>5599</v>
      </c>
      <c r="B2431" s="18" t="s">
        <v>3156</v>
      </c>
    </row>
    <row r="2432" spans="1:2" x14ac:dyDescent="0.25">
      <c r="A2432" t="s">
        <v>5600</v>
      </c>
      <c r="B2432" s="18" t="s">
        <v>9272</v>
      </c>
    </row>
    <row r="2433" spans="1:2" x14ac:dyDescent="0.25">
      <c r="A2433" t="s">
        <v>5270</v>
      </c>
      <c r="B2433" s="18" t="s">
        <v>3237</v>
      </c>
    </row>
    <row r="2434" spans="1:2" x14ac:dyDescent="0.25">
      <c r="A2434" t="s">
        <v>5601</v>
      </c>
      <c r="B2434" s="18" t="s">
        <v>9273</v>
      </c>
    </row>
    <row r="2435" spans="1:2" x14ac:dyDescent="0.25">
      <c r="A2435" t="s">
        <v>5602</v>
      </c>
      <c r="B2435" s="18" t="s">
        <v>9274</v>
      </c>
    </row>
    <row r="2436" spans="1:2" x14ac:dyDescent="0.25">
      <c r="A2436" t="s">
        <v>5603</v>
      </c>
      <c r="B2436" s="18" t="s">
        <v>9275</v>
      </c>
    </row>
    <row r="2437" spans="1:2" x14ac:dyDescent="0.25">
      <c r="A2437" t="s">
        <v>5604</v>
      </c>
      <c r="B2437" s="18" t="s">
        <v>9276</v>
      </c>
    </row>
    <row r="2438" spans="1:2" x14ac:dyDescent="0.25">
      <c r="A2438" t="s">
        <v>4012</v>
      </c>
      <c r="B2438" s="18" t="s">
        <v>9277</v>
      </c>
    </row>
    <row r="2439" spans="1:2" x14ac:dyDescent="0.25">
      <c r="A2439" t="s">
        <v>5605</v>
      </c>
      <c r="B2439" s="18" t="s">
        <v>9278</v>
      </c>
    </row>
    <row r="2440" spans="1:2" x14ac:dyDescent="0.25">
      <c r="A2440" t="s">
        <v>5606</v>
      </c>
      <c r="B2440" s="18" t="s">
        <v>9279</v>
      </c>
    </row>
    <row r="2441" spans="1:2" x14ac:dyDescent="0.25">
      <c r="A2441" t="s">
        <v>5607</v>
      </c>
      <c r="B2441" s="18" t="s">
        <v>9280</v>
      </c>
    </row>
    <row r="2442" spans="1:2" x14ac:dyDescent="0.25">
      <c r="A2442" t="s">
        <v>4193</v>
      </c>
      <c r="B2442" s="18" t="s">
        <v>9281</v>
      </c>
    </row>
    <row r="2443" spans="1:2" x14ac:dyDescent="0.25">
      <c r="A2443" t="s">
        <v>5608</v>
      </c>
      <c r="B2443" s="18" t="s">
        <v>9282</v>
      </c>
    </row>
    <row r="2444" spans="1:2" x14ac:dyDescent="0.25">
      <c r="A2444" t="s">
        <v>5609</v>
      </c>
      <c r="B2444" s="18" t="s">
        <v>9283</v>
      </c>
    </row>
    <row r="2445" spans="1:2" x14ac:dyDescent="0.25">
      <c r="A2445" t="s">
        <v>5610</v>
      </c>
      <c r="B2445" s="18" t="s">
        <v>9284</v>
      </c>
    </row>
    <row r="2446" spans="1:2" x14ac:dyDescent="0.25">
      <c r="A2446" t="s">
        <v>5611</v>
      </c>
      <c r="B2446" s="18" t="s">
        <v>9285</v>
      </c>
    </row>
    <row r="2447" spans="1:2" x14ac:dyDescent="0.25">
      <c r="A2447" t="s">
        <v>5612</v>
      </c>
      <c r="B2447" s="18" t="s">
        <v>3059</v>
      </c>
    </row>
    <row r="2448" spans="1:2" x14ac:dyDescent="0.25">
      <c r="A2448" t="s">
        <v>5613</v>
      </c>
      <c r="B2448" s="18" t="s">
        <v>9286</v>
      </c>
    </row>
    <row r="2449" spans="1:2" x14ac:dyDescent="0.25">
      <c r="A2449" t="s">
        <v>5614</v>
      </c>
      <c r="B2449" s="18" t="s">
        <v>9287</v>
      </c>
    </row>
    <row r="2450" spans="1:2" x14ac:dyDescent="0.25">
      <c r="A2450" t="s">
        <v>5615</v>
      </c>
      <c r="B2450" s="18" t="s">
        <v>3129</v>
      </c>
    </row>
    <row r="2451" spans="1:2" x14ac:dyDescent="0.25">
      <c r="A2451" t="s">
        <v>5616</v>
      </c>
      <c r="B2451" s="18" t="s">
        <v>9288</v>
      </c>
    </row>
    <row r="2452" spans="1:2" x14ac:dyDescent="0.25">
      <c r="A2452" t="s">
        <v>3711</v>
      </c>
      <c r="B2452" s="18" t="s">
        <v>9289</v>
      </c>
    </row>
    <row r="2453" spans="1:2" x14ac:dyDescent="0.25">
      <c r="A2453" t="s">
        <v>5617</v>
      </c>
      <c r="B2453" s="18" t="s">
        <v>9290</v>
      </c>
    </row>
    <row r="2454" spans="1:2" x14ac:dyDescent="0.25">
      <c r="A2454" t="s">
        <v>5618</v>
      </c>
      <c r="B2454" s="18" t="s">
        <v>9291</v>
      </c>
    </row>
    <row r="2455" spans="1:2" x14ac:dyDescent="0.25">
      <c r="A2455" t="s">
        <v>5619</v>
      </c>
      <c r="B2455" s="18" t="s">
        <v>9292</v>
      </c>
    </row>
    <row r="2456" spans="1:2" x14ac:dyDescent="0.25">
      <c r="A2456" t="s">
        <v>5620</v>
      </c>
      <c r="B2456" s="18" t="s">
        <v>9293</v>
      </c>
    </row>
    <row r="2457" spans="1:2" x14ac:dyDescent="0.25">
      <c r="A2457" t="s">
        <v>5621</v>
      </c>
      <c r="B2457" s="18" t="s">
        <v>9294</v>
      </c>
    </row>
    <row r="2458" spans="1:2" x14ac:dyDescent="0.25">
      <c r="A2458" t="s">
        <v>5622</v>
      </c>
      <c r="B2458" s="18" t="s">
        <v>9295</v>
      </c>
    </row>
    <row r="2459" spans="1:2" x14ac:dyDescent="0.25">
      <c r="A2459" t="s">
        <v>3913</v>
      </c>
      <c r="B2459" s="18" t="s">
        <v>9296</v>
      </c>
    </row>
    <row r="2460" spans="1:2" x14ac:dyDescent="0.25">
      <c r="A2460" t="s">
        <v>5623</v>
      </c>
      <c r="B2460" s="18" t="s">
        <v>9297</v>
      </c>
    </row>
    <row r="2461" spans="1:2" x14ac:dyDescent="0.25">
      <c r="A2461" t="s">
        <v>4062</v>
      </c>
      <c r="B2461" s="18" t="s">
        <v>9298</v>
      </c>
    </row>
    <row r="2462" spans="1:2" x14ac:dyDescent="0.25">
      <c r="A2462" t="s">
        <v>5624</v>
      </c>
      <c r="B2462" s="18" t="s">
        <v>9299</v>
      </c>
    </row>
    <row r="2463" spans="1:2" x14ac:dyDescent="0.25">
      <c r="A2463" t="s">
        <v>5625</v>
      </c>
      <c r="B2463" s="18" t="s">
        <v>9300</v>
      </c>
    </row>
    <row r="2464" spans="1:2" x14ac:dyDescent="0.25">
      <c r="A2464" t="s">
        <v>5626</v>
      </c>
      <c r="B2464" s="18" t="s">
        <v>9301</v>
      </c>
    </row>
    <row r="2465" spans="1:2" x14ac:dyDescent="0.25">
      <c r="A2465" t="s">
        <v>4931</v>
      </c>
      <c r="B2465" s="18" t="s">
        <v>9302</v>
      </c>
    </row>
    <row r="2466" spans="1:2" x14ac:dyDescent="0.25">
      <c r="A2466" t="s">
        <v>5627</v>
      </c>
      <c r="B2466" s="18" t="s">
        <v>3220</v>
      </c>
    </row>
    <row r="2467" spans="1:2" x14ac:dyDescent="0.25">
      <c r="A2467" t="s">
        <v>5628</v>
      </c>
      <c r="B2467" s="18" t="s">
        <v>9303</v>
      </c>
    </row>
    <row r="2468" spans="1:2" x14ac:dyDescent="0.25">
      <c r="A2468" t="s">
        <v>5629</v>
      </c>
      <c r="B2468" s="18" t="s">
        <v>9304</v>
      </c>
    </row>
    <row r="2469" spans="1:2" x14ac:dyDescent="0.25">
      <c r="A2469" t="s">
        <v>5630</v>
      </c>
      <c r="B2469" s="18" t="s">
        <v>9305</v>
      </c>
    </row>
    <row r="2470" spans="1:2" x14ac:dyDescent="0.25">
      <c r="A2470" t="s">
        <v>5631</v>
      </c>
      <c r="B2470" s="18" t="s">
        <v>9306</v>
      </c>
    </row>
    <row r="2471" spans="1:2" x14ac:dyDescent="0.25">
      <c r="A2471" t="s">
        <v>5632</v>
      </c>
      <c r="B2471" s="18" t="s">
        <v>9307</v>
      </c>
    </row>
    <row r="2472" spans="1:2" x14ac:dyDescent="0.25">
      <c r="A2472" t="s">
        <v>5633</v>
      </c>
      <c r="B2472" s="18" t="s">
        <v>9308</v>
      </c>
    </row>
    <row r="2473" spans="1:2" x14ac:dyDescent="0.25">
      <c r="A2473" t="s">
        <v>5634</v>
      </c>
      <c r="B2473" s="18" t="s">
        <v>3160</v>
      </c>
    </row>
    <row r="2474" spans="1:2" x14ac:dyDescent="0.25">
      <c r="A2474" t="s">
        <v>5635</v>
      </c>
      <c r="B2474" s="18" t="s">
        <v>9309</v>
      </c>
    </row>
    <row r="2475" spans="1:2" x14ac:dyDescent="0.25">
      <c r="A2475" t="s">
        <v>5636</v>
      </c>
      <c r="B2475" s="18" t="s">
        <v>9310</v>
      </c>
    </row>
    <row r="2476" spans="1:2" x14ac:dyDescent="0.25">
      <c r="A2476" t="s">
        <v>5637</v>
      </c>
      <c r="B2476" s="18" t="s">
        <v>9311</v>
      </c>
    </row>
    <row r="2477" spans="1:2" x14ac:dyDescent="0.25">
      <c r="A2477" t="s">
        <v>5638</v>
      </c>
      <c r="B2477" s="18" t="s">
        <v>9312</v>
      </c>
    </row>
    <row r="2478" spans="1:2" x14ac:dyDescent="0.25">
      <c r="A2478" t="s">
        <v>4548</v>
      </c>
      <c r="B2478" s="18" t="s">
        <v>9313</v>
      </c>
    </row>
    <row r="2479" spans="1:2" x14ac:dyDescent="0.25">
      <c r="A2479" t="s">
        <v>5639</v>
      </c>
      <c r="B2479" s="18" t="s">
        <v>9314</v>
      </c>
    </row>
    <row r="2480" spans="1:2" x14ac:dyDescent="0.25">
      <c r="A2480" t="s">
        <v>5640</v>
      </c>
      <c r="B2480" s="18" t="s">
        <v>9315</v>
      </c>
    </row>
    <row r="2481" spans="1:2" x14ac:dyDescent="0.25">
      <c r="A2481" t="s">
        <v>5641</v>
      </c>
      <c r="B2481" s="18" t="s">
        <v>9316</v>
      </c>
    </row>
    <row r="2482" spans="1:2" x14ac:dyDescent="0.25">
      <c r="A2482" t="s">
        <v>5642</v>
      </c>
      <c r="B2482" s="18" t="s">
        <v>9317</v>
      </c>
    </row>
    <row r="2483" spans="1:2" x14ac:dyDescent="0.25">
      <c r="A2483" t="s">
        <v>5643</v>
      </c>
      <c r="B2483" s="18" t="s">
        <v>9318</v>
      </c>
    </row>
    <row r="2484" spans="1:2" x14ac:dyDescent="0.25">
      <c r="A2484" t="s">
        <v>5644</v>
      </c>
      <c r="B2484" s="18" t="s">
        <v>9319</v>
      </c>
    </row>
    <row r="2485" spans="1:2" x14ac:dyDescent="0.25">
      <c r="A2485" t="s">
        <v>5645</v>
      </c>
      <c r="B2485" s="18" t="s">
        <v>3177</v>
      </c>
    </row>
    <row r="2486" spans="1:2" x14ac:dyDescent="0.25">
      <c r="A2486" t="s">
        <v>5646</v>
      </c>
      <c r="B2486" s="18" t="s">
        <v>9320</v>
      </c>
    </row>
    <row r="2487" spans="1:2" x14ac:dyDescent="0.25">
      <c r="A2487" t="s">
        <v>5647</v>
      </c>
      <c r="B2487" s="18" t="s">
        <v>9321</v>
      </c>
    </row>
    <row r="2488" spans="1:2" x14ac:dyDescent="0.25">
      <c r="A2488" t="s">
        <v>5648</v>
      </c>
      <c r="B2488" s="18" t="s">
        <v>9322</v>
      </c>
    </row>
    <row r="2489" spans="1:2" x14ac:dyDescent="0.25">
      <c r="A2489" t="s">
        <v>5649</v>
      </c>
      <c r="B2489" s="18" t="s">
        <v>9323</v>
      </c>
    </row>
    <row r="2490" spans="1:2" x14ac:dyDescent="0.25">
      <c r="A2490" t="s">
        <v>5650</v>
      </c>
      <c r="B2490" s="18" t="s">
        <v>9324</v>
      </c>
    </row>
    <row r="2491" spans="1:2" x14ac:dyDescent="0.25">
      <c r="A2491" t="s">
        <v>5651</v>
      </c>
      <c r="B2491" s="18" t="s">
        <v>9325</v>
      </c>
    </row>
    <row r="2492" spans="1:2" x14ac:dyDescent="0.25">
      <c r="A2492" t="s">
        <v>5652</v>
      </c>
      <c r="B2492" s="18" t="s">
        <v>9326</v>
      </c>
    </row>
    <row r="2493" spans="1:2" x14ac:dyDescent="0.25">
      <c r="A2493" t="s">
        <v>4641</v>
      </c>
      <c r="B2493" s="18" t="s">
        <v>9327</v>
      </c>
    </row>
    <row r="2494" spans="1:2" x14ac:dyDescent="0.25">
      <c r="A2494" t="s">
        <v>5653</v>
      </c>
      <c r="B2494" s="18" t="s">
        <v>9328</v>
      </c>
    </row>
    <row r="2495" spans="1:2" x14ac:dyDescent="0.25">
      <c r="A2495" t="s">
        <v>5654</v>
      </c>
      <c r="B2495" s="18" t="s">
        <v>9329</v>
      </c>
    </row>
    <row r="2496" spans="1:2" x14ac:dyDescent="0.25">
      <c r="A2496" t="s">
        <v>5655</v>
      </c>
      <c r="B2496" s="18" t="s">
        <v>9330</v>
      </c>
    </row>
    <row r="2497" spans="1:2" x14ac:dyDescent="0.25">
      <c r="A2497" t="s">
        <v>5656</v>
      </c>
      <c r="B2497" s="18" t="s">
        <v>9331</v>
      </c>
    </row>
    <row r="2498" spans="1:2" x14ac:dyDescent="0.25">
      <c r="A2498" t="s">
        <v>5657</v>
      </c>
      <c r="B2498" s="18" t="s">
        <v>9332</v>
      </c>
    </row>
    <row r="2499" spans="1:2" x14ac:dyDescent="0.25">
      <c r="A2499" t="s">
        <v>5658</v>
      </c>
      <c r="B2499" s="18" t="s">
        <v>9333</v>
      </c>
    </row>
    <row r="2500" spans="1:2" x14ac:dyDescent="0.25">
      <c r="A2500" t="s">
        <v>5659</v>
      </c>
      <c r="B2500" s="18" t="s">
        <v>9334</v>
      </c>
    </row>
    <row r="2501" spans="1:2" x14ac:dyDescent="0.25">
      <c r="A2501" t="s">
        <v>5660</v>
      </c>
      <c r="B2501" s="18" t="s">
        <v>9335</v>
      </c>
    </row>
    <row r="2502" spans="1:2" x14ac:dyDescent="0.25">
      <c r="A2502" t="s">
        <v>5661</v>
      </c>
      <c r="B2502" s="18" t="s">
        <v>9336</v>
      </c>
    </row>
    <row r="2503" spans="1:2" x14ac:dyDescent="0.25">
      <c r="A2503" t="s">
        <v>5662</v>
      </c>
      <c r="B2503" s="18" t="s">
        <v>9337</v>
      </c>
    </row>
    <row r="2504" spans="1:2" x14ac:dyDescent="0.25">
      <c r="A2504" t="s">
        <v>5663</v>
      </c>
      <c r="B2504" s="18" t="s">
        <v>9338</v>
      </c>
    </row>
    <row r="2505" spans="1:2" x14ac:dyDescent="0.25">
      <c r="A2505" t="s">
        <v>5664</v>
      </c>
      <c r="B2505" s="18" t="s">
        <v>9339</v>
      </c>
    </row>
    <row r="2506" spans="1:2" x14ac:dyDescent="0.25">
      <c r="A2506" t="s">
        <v>5665</v>
      </c>
      <c r="B2506" s="18" t="s">
        <v>9340</v>
      </c>
    </row>
    <row r="2507" spans="1:2" x14ac:dyDescent="0.25">
      <c r="A2507" t="s">
        <v>4920</v>
      </c>
      <c r="B2507" s="18" t="s">
        <v>9341</v>
      </c>
    </row>
    <row r="2508" spans="1:2" x14ac:dyDescent="0.25">
      <c r="A2508" t="s">
        <v>5666</v>
      </c>
      <c r="B2508" s="18" t="s">
        <v>9342</v>
      </c>
    </row>
    <row r="2509" spans="1:2" x14ac:dyDescent="0.25">
      <c r="A2509" t="s">
        <v>5667</v>
      </c>
      <c r="B2509" s="18" t="s">
        <v>9343</v>
      </c>
    </row>
    <row r="2510" spans="1:2" x14ac:dyDescent="0.25">
      <c r="A2510" t="s">
        <v>5668</v>
      </c>
      <c r="B2510" s="18" t="s">
        <v>9344</v>
      </c>
    </row>
    <row r="2511" spans="1:2" x14ac:dyDescent="0.25">
      <c r="A2511" t="s">
        <v>5669</v>
      </c>
      <c r="B2511" s="18" t="s">
        <v>3127</v>
      </c>
    </row>
    <row r="2512" spans="1:2" x14ac:dyDescent="0.25">
      <c r="A2512" t="s">
        <v>5670</v>
      </c>
      <c r="B2512" s="18" t="s">
        <v>9345</v>
      </c>
    </row>
    <row r="2513" spans="1:2" x14ac:dyDescent="0.25">
      <c r="A2513" t="s">
        <v>5671</v>
      </c>
      <c r="B2513" s="18" t="s">
        <v>9346</v>
      </c>
    </row>
    <row r="2514" spans="1:2" x14ac:dyDescent="0.25">
      <c r="A2514" t="s">
        <v>5672</v>
      </c>
      <c r="B2514" s="18" t="s">
        <v>3141</v>
      </c>
    </row>
    <row r="2515" spans="1:2" x14ac:dyDescent="0.25">
      <c r="A2515" t="s">
        <v>5673</v>
      </c>
      <c r="B2515" s="18" t="s">
        <v>9347</v>
      </c>
    </row>
    <row r="2516" spans="1:2" x14ac:dyDescent="0.25">
      <c r="A2516" t="s">
        <v>5674</v>
      </c>
      <c r="B2516" s="18" t="s">
        <v>9348</v>
      </c>
    </row>
    <row r="2517" spans="1:2" x14ac:dyDescent="0.25">
      <c r="A2517" t="s">
        <v>5675</v>
      </c>
      <c r="B2517" s="18" t="s">
        <v>9349</v>
      </c>
    </row>
    <row r="2518" spans="1:2" x14ac:dyDescent="0.25">
      <c r="A2518" t="s">
        <v>5676</v>
      </c>
      <c r="B2518" s="18" t="s">
        <v>9350</v>
      </c>
    </row>
    <row r="2519" spans="1:2" x14ac:dyDescent="0.25">
      <c r="A2519" t="s">
        <v>4343</v>
      </c>
      <c r="B2519" s="18" t="s">
        <v>9351</v>
      </c>
    </row>
    <row r="2520" spans="1:2" x14ac:dyDescent="0.25">
      <c r="A2520" t="s">
        <v>3676</v>
      </c>
      <c r="B2520" s="18" t="s">
        <v>9352</v>
      </c>
    </row>
    <row r="2521" spans="1:2" x14ac:dyDescent="0.25">
      <c r="A2521" t="s">
        <v>3522</v>
      </c>
      <c r="B2521" s="18" t="s">
        <v>9353</v>
      </c>
    </row>
    <row r="2522" spans="1:2" x14ac:dyDescent="0.25">
      <c r="A2522" t="s">
        <v>5677</v>
      </c>
      <c r="B2522" s="18" t="s">
        <v>9354</v>
      </c>
    </row>
    <row r="2523" spans="1:2" x14ac:dyDescent="0.25">
      <c r="A2523" t="s">
        <v>5678</v>
      </c>
      <c r="B2523" s="18" t="s">
        <v>9355</v>
      </c>
    </row>
    <row r="2524" spans="1:2" x14ac:dyDescent="0.25">
      <c r="A2524" t="s">
        <v>5679</v>
      </c>
      <c r="B2524" s="18" t="s">
        <v>3257</v>
      </c>
    </row>
    <row r="2525" spans="1:2" x14ac:dyDescent="0.25">
      <c r="A2525" t="s">
        <v>5680</v>
      </c>
      <c r="B2525" s="18" t="s">
        <v>9356</v>
      </c>
    </row>
    <row r="2526" spans="1:2" x14ac:dyDescent="0.25">
      <c r="A2526" t="s">
        <v>5681</v>
      </c>
      <c r="B2526" s="18" t="s">
        <v>9357</v>
      </c>
    </row>
    <row r="2527" spans="1:2" x14ac:dyDescent="0.25">
      <c r="A2527" t="s">
        <v>5682</v>
      </c>
      <c r="B2527" s="18" t="s">
        <v>9358</v>
      </c>
    </row>
    <row r="2528" spans="1:2" x14ac:dyDescent="0.25">
      <c r="A2528" t="s">
        <v>5683</v>
      </c>
      <c r="B2528" s="18" t="s">
        <v>9359</v>
      </c>
    </row>
    <row r="2529" spans="1:2" x14ac:dyDescent="0.25">
      <c r="A2529" t="s">
        <v>4037</v>
      </c>
      <c r="B2529" s="18" t="s">
        <v>9360</v>
      </c>
    </row>
    <row r="2530" spans="1:2" x14ac:dyDescent="0.25">
      <c r="A2530" t="s">
        <v>5088</v>
      </c>
      <c r="B2530" s="18" t="s">
        <v>9361</v>
      </c>
    </row>
    <row r="2531" spans="1:2" x14ac:dyDescent="0.25">
      <c r="A2531" t="s">
        <v>5585</v>
      </c>
      <c r="B2531" s="18" t="s">
        <v>9362</v>
      </c>
    </row>
    <row r="2532" spans="1:2" x14ac:dyDescent="0.25">
      <c r="A2532" t="s">
        <v>5684</v>
      </c>
      <c r="B2532" s="18" t="s">
        <v>9363</v>
      </c>
    </row>
    <row r="2533" spans="1:2" x14ac:dyDescent="0.25">
      <c r="A2533" t="s">
        <v>5685</v>
      </c>
      <c r="B2533" s="18" t="s">
        <v>9364</v>
      </c>
    </row>
    <row r="2534" spans="1:2" x14ac:dyDescent="0.25">
      <c r="A2534" t="s">
        <v>5686</v>
      </c>
      <c r="B2534" s="18" t="s">
        <v>9365</v>
      </c>
    </row>
    <row r="2535" spans="1:2" x14ac:dyDescent="0.25">
      <c r="A2535" t="s">
        <v>5654</v>
      </c>
      <c r="B2535" s="18" t="s">
        <v>9366</v>
      </c>
    </row>
    <row r="2536" spans="1:2" x14ac:dyDescent="0.25">
      <c r="A2536" t="s">
        <v>5687</v>
      </c>
      <c r="B2536" s="18" t="s">
        <v>9367</v>
      </c>
    </row>
    <row r="2537" spans="1:2" x14ac:dyDescent="0.25">
      <c r="A2537" t="s">
        <v>5688</v>
      </c>
      <c r="B2537" s="18" t="s">
        <v>9368</v>
      </c>
    </row>
    <row r="2538" spans="1:2" x14ac:dyDescent="0.25">
      <c r="A2538" t="s">
        <v>5689</v>
      </c>
      <c r="B2538" s="18" t="s">
        <v>9369</v>
      </c>
    </row>
    <row r="2539" spans="1:2" x14ac:dyDescent="0.25">
      <c r="A2539" t="s">
        <v>4250</v>
      </c>
      <c r="B2539" s="18" t="s">
        <v>9370</v>
      </c>
    </row>
    <row r="2540" spans="1:2" x14ac:dyDescent="0.25">
      <c r="A2540" t="s">
        <v>5690</v>
      </c>
      <c r="B2540" s="18" t="s">
        <v>9371</v>
      </c>
    </row>
    <row r="2541" spans="1:2" x14ac:dyDescent="0.25">
      <c r="A2541" t="s">
        <v>5691</v>
      </c>
      <c r="B2541" s="18" t="s">
        <v>9372</v>
      </c>
    </row>
    <row r="2542" spans="1:2" x14ac:dyDescent="0.25">
      <c r="A2542" t="s">
        <v>5692</v>
      </c>
      <c r="B2542" s="18" t="s">
        <v>3157</v>
      </c>
    </row>
    <row r="2543" spans="1:2" x14ac:dyDescent="0.25">
      <c r="A2543" t="s">
        <v>5693</v>
      </c>
      <c r="B2543" s="18" t="s">
        <v>9373</v>
      </c>
    </row>
    <row r="2544" spans="1:2" x14ac:dyDescent="0.25">
      <c r="A2544" t="s">
        <v>4172</v>
      </c>
      <c r="B2544" s="18" t="s">
        <v>9374</v>
      </c>
    </row>
    <row r="2545" spans="1:2" x14ac:dyDescent="0.25">
      <c r="A2545" t="s">
        <v>5694</v>
      </c>
      <c r="B2545" s="18" t="s">
        <v>9375</v>
      </c>
    </row>
    <row r="2546" spans="1:2" x14ac:dyDescent="0.25">
      <c r="A2546" t="s">
        <v>5695</v>
      </c>
      <c r="B2546" s="18" t="s">
        <v>9376</v>
      </c>
    </row>
    <row r="2547" spans="1:2" x14ac:dyDescent="0.25">
      <c r="A2547" t="s">
        <v>5304</v>
      </c>
      <c r="B2547" s="18" t="s">
        <v>9377</v>
      </c>
    </row>
    <row r="2548" spans="1:2" x14ac:dyDescent="0.25">
      <c r="A2548" t="s">
        <v>5696</v>
      </c>
      <c r="B2548" s="18" t="s">
        <v>9378</v>
      </c>
    </row>
    <row r="2549" spans="1:2" x14ac:dyDescent="0.25">
      <c r="A2549" t="s">
        <v>5697</v>
      </c>
      <c r="B2549" s="18" t="s">
        <v>9379</v>
      </c>
    </row>
    <row r="2550" spans="1:2" x14ac:dyDescent="0.25">
      <c r="A2550" t="s">
        <v>5698</v>
      </c>
      <c r="B2550" s="18" t="s">
        <v>9380</v>
      </c>
    </row>
    <row r="2551" spans="1:2" x14ac:dyDescent="0.25">
      <c r="A2551" t="s">
        <v>5699</v>
      </c>
      <c r="B2551" s="18" t="s">
        <v>9381</v>
      </c>
    </row>
    <row r="2552" spans="1:2" x14ac:dyDescent="0.25">
      <c r="A2552" t="s">
        <v>5700</v>
      </c>
      <c r="B2552" s="18" t="s">
        <v>9382</v>
      </c>
    </row>
    <row r="2553" spans="1:2" x14ac:dyDescent="0.25">
      <c r="A2553" t="s">
        <v>5701</v>
      </c>
      <c r="B2553" s="18" t="s">
        <v>9383</v>
      </c>
    </row>
    <row r="2554" spans="1:2" x14ac:dyDescent="0.25">
      <c r="A2554" t="s">
        <v>5702</v>
      </c>
      <c r="B2554" s="18" t="s">
        <v>9384</v>
      </c>
    </row>
    <row r="2555" spans="1:2" x14ac:dyDescent="0.25">
      <c r="A2555" t="s">
        <v>5703</v>
      </c>
      <c r="B2555" s="18" t="s">
        <v>9385</v>
      </c>
    </row>
    <row r="2556" spans="1:2" x14ac:dyDescent="0.25">
      <c r="A2556" t="s">
        <v>5704</v>
      </c>
      <c r="B2556" s="18" t="s">
        <v>9386</v>
      </c>
    </row>
    <row r="2557" spans="1:2" x14ac:dyDescent="0.25">
      <c r="A2557" t="s">
        <v>5705</v>
      </c>
      <c r="B2557" s="18" t="s">
        <v>9387</v>
      </c>
    </row>
    <row r="2558" spans="1:2" x14ac:dyDescent="0.25">
      <c r="A2558" t="s">
        <v>5706</v>
      </c>
      <c r="B2558" s="18" t="s">
        <v>3273</v>
      </c>
    </row>
    <row r="2559" spans="1:2" x14ac:dyDescent="0.25">
      <c r="A2559" t="s">
        <v>4693</v>
      </c>
      <c r="B2559" s="18" t="s">
        <v>3133</v>
      </c>
    </row>
    <row r="2560" spans="1:2" x14ac:dyDescent="0.25">
      <c r="A2560" t="s">
        <v>5707</v>
      </c>
      <c r="B2560" s="18" t="s">
        <v>9388</v>
      </c>
    </row>
    <row r="2561" spans="1:2" x14ac:dyDescent="0.25">
      <c r="A2561" t="s">
        <v>4127</v>
      </c>
      <c r="B2561" s="18" t="s">
        <v>3198</v>
      </c>
    </row>
    <row r="2562" spans="1:2" x14ac:dyDescent="0.25">
      <c r="A2562" t="s">
        <v>5708</v>
      </c>
      <c r="B2562" s="18" t="s">
        <v>9389</v>
      </c>
    </row>
    <row r="2563" spans="1:2" x14ac:dyDescent="0.25">
      <c r="A2563" t="s">
        <v>5709</v>
      </c>
      <c r="B2563" s="18" t="s">
        <v>9390</v>
      </c>
    </row>
    <row r="2564" spans="1:2" x14ac:dyDescent="0.25">
      <c r="A2564" t="s">
        <v>3618</v>
      </c>
      <c r="B2564" s="18" t="s">
        <v>9391</v>
      </c>
    </row>
    <row r="2565" spans="1:2" x14ac:dyDescent="0.25">
      <c r="A2565" t="s">
        <v>4259</v>
      </c>
      <c r="B2565" s="18" t="s">
        <v>9392</v>
      </c>
    </row>
    <row r="2566" spans="1:2" x14ac:dyDescent="0.25">
      <c r="A2566" t="s">
        <v>5710</v>
      </c>
      <c r="B2566" s="18" t="s">
        <v>3113</v>
      </c>
    </row>
    <row r="2567" spans="1:2" x14ac:dyDescent="0.25">
      <c r="A2567" t="s">
        <v>3770</v>
      </c>
      <c r="B2567" s="18" t="s">
        <v>9393</v>
      </c>
    </row>
    <row r="2568" spans="1:2" x14ac:dyDescent="0.25">
      <c r="A2568" t="s">
        <v>5156</v>
      </c>
      <c r="B2568" s="18" t="s">
        <v>9394</v>
      </c>
    </row>
    <row r="2569" spans="1:2" x14ac:dyDescent="0.25">
      <c r="A2569" t="s">
        <v>4467</v>
      </c>
      <c r="B2569" s="18" t="s">
        <v>9395</v>
      </c>
    </row>
    <row r="2570" spans="1:2" x14ac:dyDescent="0.25">
      <c r="A2570" t="s">
        <v>5711</v>
      </c>
      <c r="B2570" s="18" t="s">
        <v>9396</v>
      </c>
    </row>
    <row r="2571" spans="1:2" x14ac:dyDescent="0.25">
      <c r="A2571" t="s">
        <v>5712</v>
      </c>
      <c r="B2571" s="18" t="s">
        <v>9397</v>
      </c>
    </row>
    <row r="2572" spans="1:2" x14ac:dyDescent="0.25">
      <c r="A2572" t="s">
        <v>5111</v>
      </c>
      <c r="B2572" s="18" t="s">
        <v>9398</v>
      </c>
    </row>
    <row r="2573" spans="1:2" x14ac:dyDescent="0.25">
      <c r="A2573" t="s">
        <v>5713</v>
      </c>
      <c r="B2573" s="18" t="s">
        <v>9399</v>
      </c>
    </row>
    <row r="2574" spans="1:2" x14ac:dyDescent="0.25">
      <c r="A2574" t="s">
        <v>5714</v>
      </c>
      <c r="B2574" s="18" t="s">
        <v>9400</v>
      </c>
    </row>
    <row r="2575" spans="1:2" x14ac:dyDescent="0.25">
      <c r="A2575" t="s">
        <v>5715</v>
      </c>
      <c r="B2575" s="18" t="s">
        <v>9401</v>
      </c>
    </row>
    <row r="2576" spans="1:2" x14ac:dyDescent="0.25">
      <c r="A2576" t="s">
        <v>5716</v>
      </c>
      <c r="B2576" s="18" t="s">
        <v>9402</v>
      </c>
    </row>
    <row r="2577" spans="1:2" x14ac:dyDescent="0.25">
      <c r="A2577" t="s">
        <v>5717</v>
      </c>
      <c r="B2577" s="18" t="s">
        <v>3044</v>
      </c>
    </row>
    <row r="2578" spans="1:2" x14ac:dyDescent="0.25">
      <c r="A2578" t="s">
        <v>5718</v>
      </c>
      <c r="B2578" s="18" t="s">
        <v>9403</v>
      </c>
    </row>
    <row r="2579" spans="1:2" x14ac:dyDescent="0.25">
      <c r="A2579" t="s">
        <v>5719</v>
      </c>
      <c r="B2579" s="18" t="s">
        <v>9404</v>
      </c>
    </row>
    <row r="2580" spans="1:2" x14ac:dyDescent="0.25">
      <c r="A2580" t="s">
        <v>4364</v>
      </c>
      <c r="B2580" s="18" t="s">
        <v>9405</v>
      </c>
    </row>
    <row r="2581" spans="1:2" x14ac:dyDescent="0.25">
      <c r="A2581" t="s">
        <v>5720</v>
      </c>
      <c r="B2581" s="18" t="s">
        <v>9406</v>
      </c>
    </row>
    <row r="2582" spans="1:2" x14ac:dyDescent="0.25">
      <c r="A2582" t="s">
        <v>4399</v>
      </c>
      <c r="B2582" s="18" t="s">
        <v>9407</v>
      </c>
    </row>
    <row r="2583" spans="1:2" x14ac:dyDescent="0.25">
      <c r="A2583" t="s">
        <v>5721</v>
      </c>
      <c r="B2583" s="18" t="s">
        <v>9408</v>
      </c>
    </row>
    <row r="2584" spans="1:2" x14ac:dyDescent="0.25">
      <c r="A2584" t="s">
        <v>4045</v>
      </c>
      <c r="B2584" s="18" t="s">
        <v>9409</v>
      </c>
    </row>
    <row r="2585" spans="1:2" x14ac:dyDescent="0.25">
      <c r="A2585" t="s">
        <v>5722</v>
      </c>
      <c r="B2585" s="18" t="s">
        <v>9410</v>
      </c>
    </row>
    <row r="2586" spans="1:2" x14ac:dyDescent="0.25">
      <c r="A2586" t="s">
        <v>5723</v>
      </c>
      <c r="B2586" s="18" t="s">
        <v>9411</v>
      </c>
    </row>
    <row r="2587" spans="1:2" x14ac:dyDescent="0.25">
      <c r="A2587" t="s">
        <v>5724</v>
      </c>
      <c r="B2587" s="18" t="s">
        <v>9412</v>
      </c>
    </row>
    <row r="2588" spans="1:2" x14ac:dyDescent="0.25">
      <c r="A2588" t="s">
        <v>5725</v>
      </c>
      <c r="B2588" s="18" t="s">
        <v>9413</v>
      </c>
    </row>
    <row r="2589" spans="1:2" x14ac:dyDescent="0.25">
      <c r="A2589" t="s">
        <v>5726</v>
      </c>
      <c r="B2589" s="18" t="s">
        <v>9414</v>
      </c>
    </row>
    <row r="2590" spans="1:2" x14ac:dyDescent="0.25">
      <c r="A2590" t="s">
        <v>5727</v>
      </c>
      <c r="B2590" s="18" t="s">
        <v>9415</v>
      </c>
    </row>
    <row r="2591" spans="1:2" x14ac:dyDescent="0.25">
      <c r="A2591" t="s">
        <v>5728</v>
      </c>
      <c r="B2591" s="18" t="s">
        <v>9416</v>
      </c>
    </row>
    <row r="2592" spans="1:2" x14ac:dyDescent="0.25">
      <c r="A2592" t="s">
        <v>5729</v>
      </c>
      <c r="B2592" s="18" t="s">
        <v>9417</v>
      </c>
    </row>
    <row r="2593" spans="1:2" x14ac:dyDescent="0.25">
      <c r="A2593" t="s">
        <v>5730</v>
      </c>
      <c r="B2593" s="18" t="s">
        <v>9418</v>
      </c>
    </row>
    <row r="2594" spans="1:2" x14ac:dyDescent="0.25">
      <c r="A2594" t="s">
        <v>5731</v>
      </c>
      <c r="B2594" s="18" t="s">
        <v>9419</v>
      </c>
    </row>
    <row r="2595" spans="1:2" x14ac:dyDescent="0.25">
      <c r="A2595" t="s">
        <v>5732</v>
      </c>
      <c r="B2595" s="18" t="s">
        <v>9420</v>
      </c>
    </row>
    <row r="2596" spans="1:2" x14ac:dyDescent="0.25">
      <c r="A2596" t="s">
        <v>5733</v>
      </c>
      <c r="B2596" s="18" t="s">
        <v>3196</v>
      </c>
    </row>
    <row r="2597" spans="1:2" x14ac:dyDescent="0.25">
      <c r="A2597" t="s">
        <v>3571</v>
      </c>
      <c r="B2597" s="18" t="s">
        <v>9421</v>
      </c>
    </row>
    <row r="2598" spans="1:2" x14ac:dyDescent="0.25">
      <c r="A2598" t="s">
        <v>5734</v>
      </c>
      <c r="B2598" s="18" t="s">
        <v>9422</v>
      </c>
    </row>
    <row r="2599" spans="1:2" x14ac:dyDescent="0.25">
      <c r="A2599" t="s">
        <v>5735</v>
      </c>
      <c r="B2599" s="18" t="s">
        <v>9423</v>
      </c>
    </row>
    <row r="2600" spans="1:2" x14ac:dyDescent="0.25">
      <c r="A2600" t="s">
        <v>5736</v>
      </c>
      <c r="B2600" s="18" t="s">
        <v>9424</v>
      </c>
    </row>
    <row r="2601" spans="1:2" x14ac:dyDescent="0.25">
      <c r="A2601" t="s">
        <v>5737</v>
      </c>
      <c r="B2601" s="18" t="s">
        <v>9425</v>
      </c>
    </row>
    <row r="2602" spans="1:2" x14ac:dyDescent="0.25">
      <c r="A2602" t="s">
        <v>4301</v>
      </c>
      <c r="B2602" s="18" t="s">
        <v>2901</v>
      </c>
    </row>
    <row r="2603" spans="1:2" x14ac:dyDescent="0.25">
      <c r="A2603" t="s">
        <v>5738</v>
      </c>
      <c r="B2603" s="18" t="s">
        <v>3180</v>
      </c>
    </row>
    <row r="2604" spans="1:2" x14ac:dyDescent="0.25">
      <c r="A2604" t="s">
        <v>5739</v>
      </c>
      <c r="B2604" s="18" t="s">
        <v>9426</v>
      </c>
    </row>
    <row r="2605" spans="1:2" x14ac:dyDescent="0.25">
      <c r="A2605" t="s">
        <v>5740</v>
      </c>
      <c r="B2605" s="18" t="s">
        <v>9427</v>
      </c>
    </row>
    <row r="2606" spans="1:2" x14ac:dyDescent="0.25">
      <c r="A2606" t="s">
        <v>3544</v>
      </c>
      <c r="B2606" s="18" t="s">
        <v>9428</v>
      </c>
    </row>
    <row r="2607" spans="1:2" x14ac:dyDescent="0.25">
      <c r="A2607" t="s">
        <v>5741</v>
      </c>
      <c r="B2607" s="18" t="s">
        <v>9429</v>
      </c>
    </row>
    <row r="2608" spans="1:2" x14ac:dyDescent="0.25">
      <c r="A2608" t="s">
        <v>5502</v>
      </c>
      <c r="B2608" s="18" t="s">
        <v>9430</v>
      </c>
    </row>
    <row r="2609" spans="1:2" x14ac:dyDescent="0.25">
      <c r="A2609" t="s">
        <v>5742</v>
      </c>
      <c r="B2609" s="18" t="s">
        <v>9431</v>
      </c>
    </row>
    <row r="2610" spans="1:2" x14ac:dyDescent="0.25">
      <c r="A2610" t="s">
        <v>5743</v>
      </c>
      <c r="B2610" s="18" t="s">
        <v>9432</v>
      </c>
    </row>
    <row r="2611" spans="1:2" x14ac:dyDescent="0.25">
      <c r="A2611" t="s">
        <v>5744</v>
      </c>
      <c r="B2611" s="18" t="s">
        <v>9433</v>
      </c>
    </row>
    <row r="2612" spans="1:2" x14ac:dyDescent="0.25">
      <c r="A2612" t="s">
        <v>5745</v>
      </c>
      <c r="B2612" s="18" t="s">
        <v>9434</v>
      </c>
    </row>
    <row r="2613" spans="1:2" x14ac:dyDescent="0.25">
      <c r="A2613" t="s">
        <v>5746</v>
      </c>
      <c r="B2613" s="18" t="s">
        <v>9435</v>
      </c>
    </row>
    <row r="2614" spans="1:2" x14ac:dyDescent="0.25">
      <c r="A2614" t="s">
        <v>5535</v>
      </c>
      <c r="B2614" s="18" t="s">
        <v>9436</v>
      </c>
    </row>
    <row r="2615" spans="1:2" x14ac:dyDescent="0.25">
      <c r="A2615" t="s">
        <v>5747</v>
      </c>
      <c r="B2615" s="18" t="s">
        <v>9437</v>
      </c>
    </row>
    <row r="2616" spans="1:2" x14ac:dyDescent="0.25">
      <c r="A2616" t="s">
        <v>5314</v>
      </c>
      <c r="B2616" s="18" t="s">
        <v>9438</v>
      </c>
    </row>
    <row r="2617" spans="1:2" x14ac:dyDescent="0.25">
      <c r="A2617" t="s">
        <v>5748</v>
      </c>
      <c r="B2617" s="18" t="s">
        <v>9439</v>
      </c>
    </row>
    <row r="2618" spans="1:2" x14ac:dyDescent="0.25">
      <c r="A2618" t="s">
        <v>5749</v>
      </c>
      <c r="B2618" s="18" t="s">
        <v>9440</v>
      </c>
    </row>
    <row r="2619" spans="1:2" x14ac:dyDescent="0.25">
      <c r="A2619" t="s">
        <v>5750</v>
      </c>
      <c r="B2619" s="18" t="s">
        <v>9441</v>
      </c>
    </row>
    <row r="2620" spans="1:2" x14ac:dyDescent="0.25">
      <c r="A2620" t="s">
        <v>5751</v>
      </c>
      <c r="B2620" s="18" t="s">
        <v>9442</v>
      </c>
    </row>
    <row r="2621" spans="1:2" x14ac:dyDescent="0.25">
      <c r="A2621" t="s">
        <v>5752</v>
      </c>
      <c r="B2621" s="18" t="s">
        <v>9443</v>
      </c>
    </row>
    <row r="2622" spans="1:2" x14ac:dyDescent="0.25">
      <c r="A2622" t="s">
        <v>5753</v>
      </c>
      <c r="B2622" s="18" t="s">
        <v>9444</v>
      </c>
    </row>
    <row r="2623" spans="1:2" x14ac:dyDescent="0.25">
      <c r="A2623" t="s">
        <v>5754</v>
      </c>
      <c r="B2623" s="18" t="s">
        <v>9445</v>
      </c>
    </row>
    <row r="2624" spans="1:2" x14ac:dyDescent="0.25">
      <c r="A2624" t="s">
        <v>5755</v>
      </c>
      <c r="B2624" s="18" t="s">
        <v>9446</v>
      </c>
    </row>
    <row r="2625" spans="1:2" x14ac:dyDescent="0.25">
      <c r="A2625" t="s">
        <v>5756</v>
      </c>
      <c r="B2625" s="18" t="s">
        <v>9447</v>
      </c>
    </row>
    <row r="2626" spans="1:2" x14ac:dyDescent="0.25">
      <c r="A2626" t="s">
        <v>5757</v>
      </c>
      <c r="B2626" s="18" t="s">
        <v>9448</v>
      </c>
    </row>
    <row r="2627" spans="1:2" x14ac:dyDescent="0.25">
      <c r="A2627" t="s">
        <v>4070</v>
      </c>
      <c r="B2627" s="18" t="s">
        <v>9449</v>
      </c>
    </row>
    <row r="2628" spans="1:2" x14ac:dyDescent="0.25">
      <c r="A2628" t="s">
        <v>5758</v>
      </c>
      <c r="B2628" s="18" t="s">
        <v>9450</v>
      </c>
    </row>
    <row r="2629" spans="1:2" x14ac:dyDescent="0.25">
      <c r="A2629" t="s">
        <v>5759</v>
      </c>
      <c r="B2629" s="18" t="s">
        <v>9451</v>
      </c>
    </row>
    <row r="2630" spans="1:2" x14ac:dyDescent="0.25">
      <c r="A2630" t="s">
        <v>5760</v>
      </c>
      <c r="B2630" s="18" t="s">
        <v>9452</v>
      </c>
    </row>
    <row r="2631" spans="1:2" x14ac:dyDescent="0.25">
      <c r="A2631" t="s">
        <v>5761</v>
      </c>
      <c r="B2631" s="18" t="s">
        <v>9453</v>
      </c>
    </row>
    <row r="2632" spans="1:2" x14ac:dyDescent="0.25">
      <c r="A2632" t="s">
        <v>4324</v>
      </c>
      <c r="B2632" s="18" t="s">
        <v>9454</v>
      </c>
    </row>
    <row r="2633" spans="1:2" x14ac:dyDescent="0.25">
      <c r="A2633" t="s">
        <v>5762</v>
      </c>
      <c r="B2633" s="18" t="s">
        <v>2603</v>
      </c>
    </row>
    <row r="2634" spans="1:2" x14ac:dyDescent="0.25">
      <c r="A2634" t="s">
        <v>5763</v>
      </c>
      <c r="B2634" s="18" t="s">
        <v>9455</v>
      </c>
    </row>
    <row r="2635" spans="1:2" x14ac:dyDescent="0.25">
      <c r="A2635" t="s">
        <v>5764</v>
      </c>
      <c r="B2635" s="18" t="s">
        <v>9456</v>
      </c>
    </row>
    <row r="2636" spans="1:2" x14ac:dyDescent="0.25">
      <c r="A2636" t="s">
        <v>5424</v>
      </c>
      <c r="B2636" s="18" t="s">
        <v>9457</v>
      </c>
    </row>
    <row r="2637" spans="1:2" x14ac:dyDescent="0.25">
      <c r="A2637" t="s">
        <v>5500</v>
      </c>
      <c r="B2637" s="18" t="s">
        <v>9458</v>
      </c>
    </row>
    <row r="2638" spans="1:2" x14ac:dyDescent="0.25">
      <c r="A2638" t="s">
        <v>4744</v>
      </c>
      <c r="B2638" s="18" t="s">
        <v>9459</v>
      </c>
    </row>
    <row r="2639" spans="1:2" x14ac:dyDescent="0.25">
      <c r="A2639" t="s">
        <v>5540</v>
      </c>
      <c r="B2639" s="18" t="s">
        <v>9460</v>
      </c>
    </row>
    <row r="2640" spans="1:2" x14ac:dyDescent="0.25">
      <c r="A2640" t="s">
        <v>5765</v>
      </c>
      <c r="B2640" s="18" t="s">
        <v>3110</v>
      </c>
    </row>
    <row r="2641" spans="1:2" x14ac:dyDescent="0.25">
      <c r="A2641" t="s">
        <v>5262</v>
      </c>
      <c r="B2641" s="18" t="s">
        <v>9461</v>
      </c>
    </row>
    <row r="2642" spans="1:2" x14ac:dyDescent="0.25">
      <c r="A2642" t="s">
        <v>5766</v>
      </c>
      <c r="B2642" s="18" t="s">
        <v>9462</v>
      </c>
    </row>
    <row r="2643" spans="1:2" x14ac:dyDescent="0.25">
      <c r="A2643" t="s">
        <v>5767</v>
      </c>
      <c r="B2643" s="18" t="s">
        <v>9463</v>
      </c>
    </row>
    <row r="2644" spans="1:2" x14ac:dyDescent="0.25">
      <c r="A2644" t="s">
        <v>5768</v>
      </c>
      <c r="B2644" s="18" t="s">
        <v>9464</v>
      </c>
    </row>
    <row r="2645" spans="1:2" x14ac:dyDescent="0.25">
      <c r="A2645" t="s">
        <v>5769</v>
      </c>
      <c r="B2645" s="18" t="s">
        <v>9465</v>
      </c>
    </row>
    <row r="2646" spans="1:2" x14ac:dyDescent="0.25">
      <c r="A2646" t="s">
        <v>5770</v>
      </c>
      <c r="B2646" s="18" t="s">
        <v>9466</v>
      </c>
    </row>
    <row r="2647" spans="1:2" x14ac:dyDescent="0.25">
      <c r="A2647" t="s">
        <v>5771</v>
      </c>
      <c r="B2647" s="18" t="s">
        <v>9467</v>
      </c>
    </row>
    <row r="2648" spans="1:2" x14ac:dyDescent="0.25">
      <c r="A2648" t="s">
        <v>5772</v>
      </c>
      <c r="B2648" s="18" t="s">
        <v>9468</v>
      </c>
    </row>
    <row r="2649" spans="1:2" x14ac:dyDescent="0.25">
      <c r="A2649" t="s">
        <v>5773</v>
      </c>
      <c r="B2649" s="18" t="s">
        <v>9469</v>
      </c>
    </row>
    <row r="2650" spans="1:2" x14ac:dyDescent="0.25">
      <c r="A2650" t="s">
        <v>5774</v>
      </c>
      <c r="B2650" s="18" t="s">
        <v>9470</v>
      </c>
    </row>
    <row r="2651" spans="1:2" x14ac:dyDescent="0.25">
      <c r="A2651" t="s">
        <v>5775</v>
      </c>
      <c r="B2651" s="18" t="s">
        <v>9471</v>
      </c>
    </row>
    <row r="2652" spans="1:2" x14ac:dyDescent="0.25">
      <c r="A2652" t="s">
        <v>5776</v>
      </c>
      <c r="B2652" s="18" t="s">
        <v>9472</v>
      </c>
    </row>
    <row r="2653" spans="1:2" x14ac:dyDescent="0.25">
      <c r="A2653" t="s">
        <v>5777</v>
      </c>
      <c r="B2653" s="18" t="s">
        <v>9473</v>
      </c>
    </row>
    <row r="2654" spans="1:2" x14ac:dyDescent="0.25">
      <c r="A2654" t="s">
        <v>5778</v>
      </c>
      <c r="B2654" s="18" t="s">
        <v>9474</v>
      </c>
    </row>
    <row r="2655" spans="1:2" x14ac:dyDescent="0.25">
      <c r="A2655" t="s">
        <v>5779</v>
      </c>
      <c r="B2655" s="18" t="s">
        <v>9475</v>
      </c>
    </row>
    <row r="2656" spans="1:2" x14ac:dyDescent="0.25">
      <c r="A2656" t="s">
        <v>5780</v>
      </c>
      <c r="B2656" s="18" t="s">
        <v>9476</v>
      </c>
    </row>
    <row r="2657" spans="1:2" x14ac:dyDescent="0.25">
      <c r="A2657" t="s">
        <v>5781</v>
      </c>
      <c r="B2657" s="18" t="s">
        <v>9477</v>
      </c>
    </row>
    <row r="2658" spans="1:2" x14ac:dyDescent="0.25">
      <c r="A2658" t="s">
        <v>5782</v>
      </c>
      <c r="B2658" s="18" t="s">
        <v>9478</v>
      </c>
    </row>
    <row r="2659" spans="1:2" x14ac:dyDescent="0.25">
      <c r="A2659" t="s">
        <v>5783</v>
      </c>
      <c r="B2659" s="18" t="s">
        <v>3248</v>
      </c>
    </row>
    <row r="2660" spans="1:2" x14ac:dyDescent="0.25">
      <c r="A2660" t="s">
        <v>5784</v>
      </c>
      <c r="B2660" s="18" t="s">
        <v>9479</v>
      </c>
    </row>
    <row r="2661" spans="1:2" x14ac:dyDescent="0.25">
      <c r="A2661" t="s">
        <v>3761</v>
      </c>
      <c r="B2661" s="18" t="s">
        <v>9480</v>
      </c>
    </row>
    <row r="2662" spans="1:2" x14ac:dyDescent="0.25">
      <c r="A2662" t="s">
        <v>5785</v>
      </c>
      <c r="B2662" s="18" t="s">
        <v>9481</v>
      </c>
    </row>
    <row r="2663" spans="1:2" x14ac:dyDescent="0.25">
      <c r="A2663" t="s">
        <v>5786</v>
      </c>
      <c r="B2663" s="18" t="s">
        <v>9482</v>
      </c>
    </row>
    <row r="2664" spans="1:2" x14ac:dyDescent="0.25">
      <c r="A2664" t="s">
        <v>5787</v>
      </c>
      <c r="B2664" s="18" t="s">
        <v>9483</v>
      </c>
    </row>
    <row r="2665" spans="1:2" x14ac:dyDescent="0.25">
      <c r="A2665" t="s">
        <v>5788</v>
      </c>
      <c r="B2665" s="18" t="s">
        <v>9484</v>
      </c>
    </row>
    <row r="2666" spans="1:2" x14ac:dyDescent="0.25">
      <c r="A2666" t="s">
        <v>5789</v>
      </c>
      <c r="B2666" s="18" t="s">
        <v>9485</v>
      </c>
    </row>
    <row r="2667" spans="1:2" x14ac:dyDescent="0.25">
      <c r="A2667" t="s">
        <v>5790</v>
      </c>
      <c r="B2667" s="18" t="s">
        <v>9486</v>
      </c>
    </row>
    <row r="2668" spans="1:2" x14ac:dyDescent="0.25">
      <c r="A2668" t="s">
        <v>5791</v>
      </c>
      <c r="B2668" s="18" t="s">
        <v>9487</v>
      </c>
    </row>
    <row r="2669" spans="1:2" x14ac:dyDescent="0.25">
      <c r="A2669" t="s">
        <v>5792</v>
      </c>
      <c r="B2669" s="18" t="s">
        <v>9488</v>
      </c>
    </row>
    <row r="2670" spans="1:2" x14ac:dyDescent="0.25">
      <c r="A2670" t="s">
        <v>5793</v>
      </c>
      <c r="B2670" s="18" t="s">
        <v>2612</v>
      </c>
    </row>
    <row r="2671" spans="1:2" x14ac:dyDescent="0.25">
      <c r="A2671" t="s">
        <v>5794</v>
      </c>
      <c r="B2671" s="18" t="s">
        <v>3207</v>
      </c>
    </row>
    <row r="2672" spans="1:2" x14ac:dyDescent="0.25">
      <c r="A2672" t="s">
        <v>5795</v>
      </c>
      <c r="B2672" s="18" t="s">
        <v>9489</v>
      </c>
    </row>
    <row r="2673" spans="1:2" x14ac:dyDescent="0.25">
      <c r="A2673" t="s">
        <v>5796</v>
      </c>
      <c r="B2673" s="18" t="s">
        <v>9490</v>
      </c>
    </row>
    <row r="2674" spans="1:2" x14ac:dyDescent="0.25">
      <c r="A2674" t="s">
        <v>4802</v>
      </c>
      <c r="B2674" s="18" t="s">
        <v>9491</v>
      </c>
    </row>
    <row r="2675" spans="1:2" x14ac:dyDescent="0.25">
      <c r="A2675" t="s">
        <v>5797</v>
      </c>
      <c r="B2675" s="18" t="s">
        <v>3226</v>
      </c>
    </row>
    <row r="2676" spans="1:2" x14ac:dyDescent="0.25">
      <c r="A2676" t="s">
        <v>5798</v>
      </c>
      <c r="B2676" s="18" t="s">
        <v>3143</v>
      </c>
    </row>
    <row r="2677" spans="1:2" x14ac:dyDescent="0.25">
      <c r="A2677" t="s">
        <v>5799</v>
      </c>
      <c r="B2677" s="18" t="s">
        <v>9492</v>
      </c>
    </row>
    <row r="2678" spans="1:2" x14ac:dyDescent="0.25">
      <c r="A2678" t="s">
        <v>5800</v>
      </c>
      <c r="B2678" s="18" t="s">
        <v>3244</v>
      </c>
    </row>
    <row r="2679" spans="1:2" x14ac:dyDescent="0.25">
      <c r="A2679" t="s">
        <v>4834</v>
      </c>
      <c r="B2679" s="18" t="s">
        <v>9493</v>
      </c>
    </row>
    <row r="2680" spans="1:2" x14ac:dyDescent="0.25">
      <c r="A2680" t="s">
        <v>5801</v>
      </c>
      <c r="B2680" s="18" t="s">
        <v>9494</v>
      </c>
    </row>
    <row r="2681" spans="1:2" x14ac:dyDescent="0.25">
      <c r="A2681" t="s">
        <v>5802</v>
      </c>
      <c r="B2681" s="18" t="s">
        <v>9495</v>
      </c>
    </row>
    <row r="2682" spans="1:2" x14ac:dyDescent="0.25">
      <c r="A2682" t="s">
        <v>5803</v>
      </c>
      <c r="B2682" s="18" t="s">
        <v>9496</v>
      </c>
    </row>
    <row r="2683" spans="1:2" x14ac:dyDescent="0.25">
      <c r="A2683" t="s">
        <v>5188</v>
      </c>
      <c r="B2683" s="18" t="s">
        <v>9497</v>
      </c>
    </row>
    <row r="2684" spans="1:2" x14ac:dyDescent="0.25">
      <c r="A2684" t="s">
        <v>5804</v>
      </c>
      <c r="B2684" s="18" t="s">
        <v>9498</v>
      </c>
    </row>
    <row r="2685" spans="1:2" x14ac:dyDescent="0.25">
      <c r="A2685" t="s">
        <v>5764</v>
      </c>
      <c r="B2685" s="18" t="s">
        <v>9499</v>
      </c>
    </row>
    <row r="2686" spans="1:2" x14ac:dyDescent="0.25">
      <c r="A2686" t="s">
        <v>5805</v>
      </c>
      <c r="B2686" s="18" t="s">
        <v>9500</v>
      </c>
    </row>
    <row r="2687" spans="1:2" x14ac:dyDescent="0.25">
      <c r="A2687" t="s">
        <v>5806</v>
      </c>
      <c r="B2687" s="18" t="s">
        <v>9501</v>
      </c>
    </row>
    <row r="2688" spans="1:2" x14ac:dyDescent="0.25">
      <c r="A2688" t="s">
        <v>4067</v>
      </c>
      <c r="B2688" s="18" t="s">
        <v>9502</v>
      </c>
    </row>
    <row r="2689" spans="1:2" x14ac:dyDescent="0.25">
      <c r="A2689" t="s">
        <v>5807</v>
      </c>
      <c r="B2689" s="18" t="s">
        <v>9503</v>
      </c>
    </row>
    <row r="2690" spans="1:2" x14ac:dyDescent="0.25">
      <c r="A2690" t="s">
        <v>4626</v>
      </c>
      <c r="B2690" s="18" t="s">
        <v>9504</v>
      </c>
    </row>
    <row r="2691" spans="1:2" x14ac:dyDescent="0.25">
      <c r="A2691" t="s">
        <v>5808</v>
      </c>
      <c r="B2691" s="18" t="s">
        <v>9505</v>
      </c>
    </row>
    <row r="2692" spans="1:2" x14ac:dyDescent="0.25">
      <c r="A2692" t="s">
        <v>5809</v>
      </c>
      <c r="B2692" s="18" t="s">
        <v>9506</v>
      </c>
    </row>
    <row r="2693" spans="1:2" x14ac:dyDescent="0.25">
      <c r="A2693" t="s">
        <v>5810</v>
      </c>
      <c r="B2693" s="18" t="s">
        <v>9507</v>
      </c>
    </row>
    <row r="2694" spans="1:2" x14ac:dyDescent="0.25">
      <c r="A2694" t="s">
        <v>5811</v>
      </c>
      <c r="B2694" s="18" t="s">
        <v>9508</v>
      </c>
    </row>
    <row r="2695" spans="1:2" x14ac:dyDescent="0.25">
      <c r="A2695" t="s">
        <v>5812</v>
      </c>
      <c r="B2695" s="18" t="s">
        <v>9509</v>
      </c>
    </row>
    <row r="2696" spans="1:2" x14ac:dyDescent="0.25">
      <c r="A2696" t="s">
        <v>4072</v>
      </c>
      <c r="B2696" s="18" t="s">
        <v>9510</v>
      </c>
    </row>
    <row r="2697" spans="1:2" x14ac:dyDescent="0.25">
      <c r="A2697" t="s">
        <v>5813</v>
      </c>
      <c r="B2697" s="18" t="s">
        <v>9511</v>
      </c>
    </row>
    <row r="2698" spans="1:2" x14ac:dyDescent="0.25">
      <c r="A2698" t="s">
        <v>5814</v>
      </c>
      <c r="B2698" s="18" t="s">
        <v>9512</v>
      </c>
    </row>
    <row r="2699" spans="1:2" x14ac:dyDescent="0.25">
      <c r="A2699" t="s">
        <v>5815</v>
      </c>
      <c r="B2699" s="18" t="s">
        <v>9513</v>
      </c>
    </row>
    <row r="2700" spans="1:2" x14ac:dyDescent="0.25">
      <c r="A2700" t="s">
        <v>5816</v>
      </c>
      <c r="B2700" s="18" t="s">
        <v>9514</v>
      </c>
    </row>
    <row r="2701" spans="1:2" x14ac:dyDescent="0.25">
      <c r="A2701" t="s">
        <v>4924</v>
      </c>
      <c r="B2701" s="18" t="s">
        <v>9515</v>
      </c>
    </row>
    <row r="2702" spans="1:2" x14ac:dyDescent="0.25">
      <c r="A2702" t="s">
        <v>4117</v>
      </c>
      <c r="B2702" s="18" t="s">
        <v>9516</v>
      </c>
    </row>
    <row r="2703" spans="1:2" x14ac:dyDescent="0.25">
      <c r="A2703" t="s">
        <v>5817</v>
      </c>
      <c r="B2703" s="18" t="s">
        <v>9517</v>
      </c>
    </row>
    <row r="2704" spans="1:2" x14ac:dyDescent="0.25">
      <c r="A2704" t="s">
        <v>5818</v>
      </c>
      <c r="B2704" s="18" t="s">
        <v>9518</v>
      </c>
    </row>
    <row r="2705" spans="1:2" x14ac:dyDescent="0.25">
      <c r="A2705" t="s">
        <v>4957</v>
      </c>
      <c r="B2705" s="18" t="s">
        <v>9519</v>
      </c>
    </row>
    <row r="2706" spans="1:2" x14ac:dyDescent="0.25">
      <c r="A2706" t="s">
        <v>5819</v>
      </c>
      <c r="B2706" s="18" t="s">
        <v>9520</v>
      </c>
    </row>
    <row r="2707" spans="1:2" x14ac:dyDescent="0.25">
      <c r="A2707" t="s">
        <v>5330</v>
      </c>
      <c r="B2707" s="18" t="s">
        <v>9521</v>
      </c>
    </row>
    <row r="2708" spans="1:2" x14ac:dyDescent="0.25">
      <c r="A2708" t="s">
        <v>5820</v>
      </c>
      <c r="B2708" s="18" t="s">
        <v>9522</v>
      </c>
    </row>
    <row r="2709" spans="1:2" x14ac:dyDescent="0.25">
      <c r="A2709" t="s">
        <v>5821</v>
      </c>
      <c r="B2709" s="18" t="s">
        <v>9523</v>
      </c>
    </row>
    <row r="2710" spans="1:2" x14ac:dyDescent="0.25">
      <c r="A2710" t="s">
        <v>5822</v>
      </c>
      <c r="B2710" s="18" t="s">
        <v>9524</v>
      </c>
    </row>
    <row r="2711" spans="1:2" x14ac:dyDescent="0.25">
      <c r="A2711" t="s">
        <v>4991</v>
      </c>
      <c r="B2711" s="18" t="s">
        <v>9525</v>
      </c>
    </row>
    <row r="2712" spans="1:2" x14ac:dyDescent="0.25">
      <c r="A2712" t="s">
        <v>5823</v>
      </c>
      <c r="B2712" s="18" t="s">
        <v>9526</v>
      </c>
    </row>
    <row r="2713" spans="1:2" x14ac:dyDescent="0.25">
      <c r="A2713" t="s">
        <v>4566</v>
      </c>
      <c r="B2713" s="18" t="s">
        <v>9527</v>
      </c>
    </row>
    <row r="2714" spans="1:2" x14ac:dyDescent="0.25">
      <c r="A2714" t="s">
        <v>4810</v>
      </c>
      <c r="B2714" s="18" t="s">
        <v>3158</v>
      </c>
    </row>
    <row r="2715" spans="1:2" x14ac:dyDescent="0.25">
      <c r="A2715" t="s">
        <v>5625</v>
      </c>
      <c r="B2715" s="18" t="s">
        <v>9528</v>
      </c>
    </row>
    <row r="2716" spans="1:2" x14ac:dyDescent="0.25">
      <c r="A2716" t="s">
        <v>5824</v>
      </c>
      <c r="B2716" s="18" t="s">
        <v>9529</v>
      </c>
    </row>
    <row r="2717" spans="1:2" x14ac:dyDescent="0.25">
      <c r="A2717" t="s">
        <v>5825</v>
      </c>
      <c r="B2717" s="18" t="s">
        <v>9530</v>
      </c>
    </row>
    <row r="2718" spans="1:2" x14ac:dyDescent="0.25">
      <c r="A2718" t="s">
        <v>5826</v>
      </c>
      <c r="B2718" s="18" t="s">
        <v>9531</v>
      </c>
    </row>
    <row r="2719" spans="1:2" x14ac:dyDescent="0.25">
      <c r="A2719" t="s">
        <v>5827</v>
      </c>
      <c r="B2719" s="18" t="s">
        <v>9532</v>
      </c>
    </row>
    <row r="2720" spans="1:2" x14ac:dyDescent="0.25">
      <c r="A2720" t="s">
        <v>5828</v>
      </c>
      <c r="B2720" s="18" t="s">
        <v>3231</v>
      </c>
    </row>
    <row r="2721" spans="1:2" x14ac:dyDescent="0.25">
      <c r="A2721" t="s">
        <v>5829</v>
      </c>
      <c r="B2721" s="18" t="s">
        <v>3189</v>
      </c>
    </row>
    <row r="2722" spans="1:2" x14ac:dyDescent="0.25">
      <c r="A2722" t="s">
        <v>5830</v>
      </c>
      <c r="B2722" s="18" t="s">
        <v>9533</v>
      </c>
    </row>
    <row r="2723" spans="1:2" x14ac:dyDescent="0.25">
      <c r="A2723" t="s">
        <v>5831</v>
      </c>
      <c r="B2723" s="18" t="s">
        <v>9534</v>
      </c>
    </row>
    <row r="2724" spans="1:2" x14ac:dyDescent="0.25">
      <c r="A2724" t="s">
        <v>3585</v>
      </c>
      <c r="B2724" s="18" t="s">
        <v>9535</v>
      </c>
    </row>
    <row r="2725" spans="1:2" x14ac:dyDescent="0.25">
      <c r="A2725" t="s">
        <v>4427</v>
      </c>
      <c r="B2725" s="18" t="s">
        <v>9536</v>
      </c>
    </row>
    <row r="2726" spans="1:2" x14ac:dyDescent="0.25">
      <c r="A2726" t="s">
        <v>5832</v>
      </c>
      <c r="B2726" s="18" t="s">
        <v>9537</v>
      </c>
    </row>
    <row r="2727" spans="1:2" x14ac:dyDescent="0.25">
      <c r="A2727" t="s">
        <v>5833</v>
      </c>
      <c r="B2727" s="18" t="s">
        <v>9538</v>
      </c>
    </row>
    <row r="2728" spans="1:2" x14ac:dyDescent="0.25">
      <c r="A2728" t="s">
        <v>5834</v>
      </c>
      <c r="B2728" s="18" t="s">
        <v>9539</v>
      </c>
    </row>
    <row r="2729" spans="1:2" x14ac:dyDescent="0.25">
      <c r="A2729" t="s">
        <v>5511</v>
      </c>
      <c r="B2729" s="18" t="s">
        <v>9540</v>
      </c>
    </row>
    <row r="2730" spans="1:2" x14ac:dyDescent="0.25">
      <c r="A2730" t="s">
        <v>5835</v>
      </c>
      <c r="B2730" s="18" t="s">
        <v>9541</v>
      </c>
    </row>
    <row r="2731" spans="1:2" x14ac:dyDescent="0.25">
      <c r="A2731" t="s">
        <v>5836</v>
      </c>
      <c r="B2731" s="18" t="s">
        <v>2579</v>
      </c>
    </row>
    <row r="2732" spans="1:2" x14ac:dyDescent="0.25">
      <c r="A2732" t="s">
        <v>5837</v>
      </c>
      <c r="B2732" s="18" t="s">
        <v>9542</v>
      </c>
    </row>
    <row r="2733" spans="1:2" x14ac:dyDescent="0.25">
      <c r="A2733" t="s">
        <v>3549</v>
      </c>
      <c r="B2733" s="18" t="s">
        <v>9543</v>
      </c>
    </row>
    <row r="2734" spans="1:2" x14ac:dyDescent="0.25">
      <c r="A2734" t="s">
        <v>5838</v>
      </c>
      <c r="B2734" s="18" t="s">
        <v>9544</v>
      </c>
    </row>
    <row r="2735" spans="1:2" x14ac:dyDescent="0.25">
      <c r="A2735" t="s">
        <v>5839</v>
      </c>
      <c r="B2735" s="18" t="s">
        <v>9545</v>
      </c>
    </row>
    <row r="2736" spans="1:2" x14ac:dyDescent="0.25">
      <c r="A2736" t="s">
        <v>5840</v>
      </c>
      <c r="B2736" s="18" t="s">
        <v>9546</v>
      </c>
    </row>
    <row r="2737" spans="1:2" x14ac:dyDescent="0.25">
      <c r="A2737" t="s">
        <v>5841</v>
      </c>
      <c r="B2737" s="18" t="s">
        <v>9547</v>
      </c>
    </row>
    <row r="2738" spans="1:2" x14ac:dyDescent="0.25">
      <c r="A2738" t="s">
        <v>5842</v>
      </c>
      <c r="B2738" s="18" t="s">
        <v>9548</v>
      </c>
    </row>
    <row r="2739" spans="1:2" x14ac:dyDescent="0.25">
      <c r="A2739" t="s">
        <v>5167</v>
      </c>
      <c r="B2739" s="18" t="s">
        <v>9549</v>
      </c>
    </row>
    <row r="2740" spans="1:2" x14ac:dyDescent="0.25">
      <c r="A2740" t="s">
        <v>5843</v>
      </c>
      <c r="B2740" s="18" t="s">
        <v>9550</v>
      </c>
    </row>
    <row r="2741" spans="1:2" x14ac:dyDescent="0.25">
      <c r="A2741" t="s">
        <v>5699</v>
      </c>
      <c r="B2741" s="18" t="s">
        <v>9551</v>
      </c>
    </row>
    <row r="2742" spans="1:2" x14ac:dyDescent="0.25">
      <c r="A2742" t="s">
        <v>5844</v>
      </c>
      <c r="B2742" s="18" t="s">
        <v>9552</v>
      </c>
    </row>
    <row r="2743" spans="1:2" x14ac:dyDescent="0.25">
      <c r="A2743" t="s">
        <v>5845</v>
      </c>
      <c r="B2743" s="18" t="s">
        <v>9553</v>
      </c>
    </row>
    <row r="2744" spans="1:2" x14ac:dyDescent="0.25">
      <c r="A2744" t="s">
        <v>5846</v>
      </c>
      <c r="B2744" s="18" t="s">
        <v>3084</v>
      </c>
    </row>
    <row r="2745" spans="1:2" x14ac:dyDescent="0.25">
      <c r="A2745" t="s">
        <v>5847</v>
      </c>
      <c r="B2745" s="18" t="s">
        <v>3090</v>
      </c>
    </row>
    <row r="2746" spans="1:2" x14ac:dyDescent="0.25">
      <c r="A2746" t="s">
        <v>5848</v>
      </c>
      <c r="B2746" s="18" t="s">
        <v>3080</v>
      </c>
    </row>
    <row r="2747" spans="1:2" x14ac:dyDescent="0.25">
      <c r="A2747" t="s">
        <v>5849</v>
      </c>
      <c r="B2747" s="18" t="s">
        <v>3071</v>
      </c>
    </row>
    <row r="2748" spans="1:2" x14ac:dyDescent="0.25">
      <c r="A2748" t="s">
        <v>3928</v>
      </c>
      <c r="B2748" s="18" t="s">
        <v>3069</v>
      </c>
    </row>
    <row r="2749" spans="1:2" x14ac:dyDescent="0.25">
      <c r="A2749" t="s">
        <v>5850</v>
      </c>
      <c r="B2749" s="18" t="s">
        <v>3088</v>
      </c>
    </row>
    <row r="2750" spans="1:2" x14ac:dyDescent="0.25">
      <c r="A2750" t="s">
        <v>5851</v>
      </c>
      <c r="B2750" s="18" t="s">
        <v>3074</v>
      </c>
    </row>
    <row r="2751" spans="1:2" x14ac:dyDescent="0.25">
      <c r="A2751" t="s">
        <v>5852</v>
      </c>
      <c r="B2751" s="18" t="s">
        <v>3078</v>
      </c>
    </row>
    <row r="2752" spans="1:2" x14ac:dyDescent="0.25">
      <c r="A2752" t="s">
        <v>3669</v>
      </c>
      <c r="B2752" s="18" t="s">
        <v>3099</v>
      </c>
    </row>
    <row r="2753" spans="1:2" x14ac:dyDescent="0.25">
      <c r="A2753" t="s">
        <v>5853</v>
      </c>
      <c r="B2753" s="18" t="s">
        <v>3101</v>
      </c>
    </row>
    <row r="2754" spans="1:2" x14ac:dyDescent="0.25">
      <c r="A2754" t="s">
        <v>5854</v>
      </c>
      <c r="B2754" s="18" t="s">
        <v>3079</v>
      </c>
    </row>
    <row r="2755" spans="1:2" x14ac:dyDescent="0.25">
      <c r="A2755" t="s">
        <v>5855</v>
      </c>
      <c r="B2755" s="18" t="s">
        <v>3102</v>
      </c>
    </row>
    <row r="2756" spans="1:2" x14ac:dyDescent="0.25">
      <c r="A2756" t="s">
        <v>5856</v>
      </c>
      <c r="B2756" s="18" t="s">
        <v>3070</v>
      </c>
    </row>
    <row r="2757" spans="1:2" x14ac:dyDescent="0.25">
      <c r="A2757" t="s">
        <v>5857</v>
      </c>
      <c r="B2757" s="18" t="s">
        <v>3082</v>
      </c>
    </row>
    <row r="2758" spans="1:2" x14ac:dyDescent="0.25">
      <c r="A2758" t="s">
        <v>5257</v>
      </c>
      <c r="B2758" s="18" t="s">
        <v>3081</v>
      </c>
    </row>
    <row r="2759" spans="1:2" x14ac:dyDescent="0.25">
      <c r="A2759" t="s">
        <v>5858</v>
      </c>
      <c r="B2759" s="18" t="s">
        <v>3109</v>
      </c>
    </row>
    <row r="2760" spans="1:2" x14ac:dyDescent="0.25">
      <c r="A2760" t="s">
        <v>5859</v>
      </c>
      <c r="B2760" s="18" t="s">
        <v>3100</v>
      </c>
    </row>
    <row r="2761" spans="1:2" x14ac:dyDescent="0.25">
      <c r="A2761" t="s">
        <v>4347</v>
      </c>
      <c r="B2761" s="18" t="s">
        <v>3085</v>
      </c>
    </row>
    <row r="2762" spans="1:2" x14ac:dyDescent="0.25">
      <c r="A2762" t="s">
        <v>5860</v>
      </c>
      <c r="B2762" s="18" t="s">
        <v>3094</v>
      </c>
    </row>
    <row r="2763" spans="1:2" x14ac:dyDescent="0.25">
      <c r="A2763" t="s">
        <v>5861</v>
      </c>
      <c r="B2763" s="18" t="s">
        <v>3104</v>
      </c>
    </row>
    <row r="2764" spans="1:2" x14ac:dyDescent="0.25">
      <c r="A2764" t="s">
        <v>5862</v>
      </c>
      <c r="B2764" s="18" t="s">
        <v>3096</v>
      </c>
    </row>
    <row r="2765" spans="1:2" x14ac:dyDescent="0.25">
      <c r="A2765" t="s">
        <v>5863</v>
      </c>
      <c r="B2765" s="18" t="s">
        <v>3072</v>
      </c>
    </row>
    <row r="2766" spans="1:2" x14ac:dyDescent="0.25">
      <c r="A2766" t="s">
        <v>5864</v>
      </c>
      <c r="B2766" s="18" t="s">
        <v>3103</v>
      </c>
    </row>
    <row r="2767" spans="1:2" x14ac:dyDescent="0.25">
      <c r="A2767" t="s">
        <v>4129</v>
      </c>
      <c r="B2767" s="18" t="s">
        <v>3083</v>
      </c>
    </row>
    <row r="2768" spans="1:2" x14ac:dyDescent="0.25">
      <c r="A2768" t="s">
        <v>5865</v>
      </c>
      <c r="B2768" s="18" t="s">
        <v>3098</v>
      </c>
    </row>
    <row r="2769" spans="1:2" x14ac:dyDescent="0.25">
      <c r="A2769" t="s">
        <v>5866</v>
      </c>
      <c r="B2769" s="18" t="s">
        <v>3076</v>
      </c>
    </row>
    <row r="2770" spans="1:2" x14ac:dyDescent="0.25">
      <c r="A2770" t="s">
        <v>5867</v>
      </c>
      <c r="B2770" s="18" t="s">
        <v>3075</v>
      </c>
    </row>
    <row r="2771" spans="1:2" x14ac:dyDescent="0.25">
      <c r="A2771" t="s">
        <v>5868</v>
      </c>
      <c r="B2771" s="18" t="s">
        <v>3091</v>
      </c>
    </row>
    <row r="2772" spans="1:2" x14ac:dyDescent="0.25">
      <c r="A2772" t="s">
        <v>5869</v>
      </c>
      <c r="B2772" s="18" t="s">
        <v>3086</v>
      </c>
    </row>
    <row r="2773" spans="1:2" x14ac:dyDescent="0.25">
      <c r="A2773" t="s">
        <v>5870</v>
      </c>
      <c r="B2773" s="18" t="s">
        <v>3093</v>
      </c>
    </row>
    <row r="2774" spans="1:2" x14ac:dyDescent="0.25">
      <c r="A2774" t="s">
        <v>5871</v>
      </c>
      <c r="B2774" s="18" t="s">
        <v>3097</v>
      </c>
    </row>
    <row r="2775" spans="1:2" x14ac:dyDescent="0.25">
      <c r="A2775" t="s">
        <v>5872</v>
      </c>
      <c r="B2775" s="18" t="s">
        <v>3095</v>
      </c>
    </row>
    <row r="2776" spans="1:2" x14ac:dyDescent="0.25">
      <c r="A2776" t="s">
        <v>5873</v>
      </c>
      <c r="B2776" s="18" t="s">
        <v>3106</v>
      </c>
    </row>
    <row r="2777" spans="1:2" x14ac:dyDescent="0.25">
      <c r="A2777" t="s">
        <v>5874</v>
      </c>
      <c r="B2777" s="18" t="s">
        <v>2582</v>
      </c>
    </row>
    <row r="2778" spans="1:2" x14ac:dyDescent="0.25">
      <c r="A2778" t="s">
        <v>5875</v>
      </c>
      <c r="B2778" s="18" t="s">
        <v>3089</v>
      </c>
    </row>
    <row r="2779" spans="1:2" x14ac:dyDescent="0.25">
      <c r="A2779" t="s">
        <v>5876</v>
      </c>
      <c r="B2779" s="18" t="s">
        <v>3108</v>
      </c>
    </row>
    <row r="2780" spans="1:2" x14ac:dyDescent="0.25">
      <c r="A2780" t="s">
        <v>5877</v>
      </c>
      <c r="B2780" s="18" t="s">
        <v>3105</v>
      </c>
    </row>
    <row r="2781" spans="1:2" x14ac:dyDescent="0.25">
      <c r="A2781" t="s">
        <v>5878</v>
      </c>
      <c r="B2781" s="18" t="s">
        <v>3073</v>
      </c>
    </row>
    <row r="2782" spans="1:2" x14ac:dyDescent="0.25">
      <c r="A2782" t="s">
        <v>5879</v>
      </c>
      <c r="B2782" s="18" t="s">
        <v>3107</v>
      </c>
    </row>
    <row r="2783" spans="1:2" x14ac:dyDescent="0.25">
      <c r="A2783" t="s">
        <v>5880</v>
      </c>
      <c r="B2783" s="18" t="s">
        <v>3087</v>
      </c>
    </row>
    <row r="2784" spans="1:2" x14ac:dyDescent="0.25">
      <c r="A2784" t="s">
        <v>5881</v>
      </c>
      <c r="B2784" s="18" t="s">
        <v>3092</v>
      </c>
    </row>
    <row r="2785" spans="1:2" x14ac:dyDescent="0.25">
      <c r="A2785" t="s">
        <v>5882</v>
      </c>
      <c r="B2785" s="18" t="s">
        <v>3077</v>
      </c>
    </row>
    <row r="2786" spans="1:2" x14ac:dyDescent="0.25">
      <c r="A2786" t="s">
        <v>5883</v>
      </c>
      <c r="B2786" s="18" t="s">
        <v>3359</v>
      </c>
    </row>
    <row r="2787" spans="1:2" x14ac:dyDescent="0.25">
      <c r="A2787" t="s">
        <v>5884</v>
      </c>
      <c r="B2787" s="18" t="s">
        <v>3347</v>
      </c>
    </row>
    <row r="2788" spans="1:2" x14ac:dyDescent="0.25">
      <c r="A2788" t="s">
        <v>5885</v>
      </c>
      <c r="B2788" s="18" t="s">
        <v>3309</v>
      </c>
    </row>
    <row r="2789" spans="1:2" x14ac:dyDescent="0.25">
      <c r="A2789" t="s">
        <v>5886</v>
      </c>
      <c r="B2789" s="18" t="s">
        <v>3443</v>
      </c>
    </row>
    <row r="2790" spans="1:2" x14ac:dyDescent="0.25">
      <c r="A2790" t="s">
        <v>5887</v>
      </c>
      <c r="B2790" s="18" t="s">
        <v>3431</v>
      </c>
    </row>
    <row r="2791" spans="1:2" x14ac:dyDescent="0.25">
      <c r="A2791" t="s">
        <v>3793</v>
      </c>
      <c r="B2791" s="18" t="s">
        <v>3329</v>
      </c>
    </row>
    <row r="2792" spans="1:2" x14ac:dyDescent="0.25">
      <c r="A2792" t="s">
        <v>3915</v>
      </c>
      <c r="B2792" s="18" t="s">
        <v>3407</v>
      </c>
    </row>
    <row r="2793" spans="1:2" x14ac:dyDescent="0.25">
      <c r="A2793" t="s">
        <v>5888</v>
      </c>
      <c r="B2793" s="18" t="s">
        <v>3301</v>
      </c>
    </row>
    <row r="2794" spans="1:2" x14ac:dyDescent="0.25">
      <c r="A2794" t="s">
        <v>5889</v>
      </c>
      <c r="B2794" s="18" t="s">
        <v>3372</v>
      </c>
    </row>
    <row r="2795" spans="1:2" x14ac:dyDescent="0.25">
      <c r="A2795" t="s">
        <v>5890</v>
      </c>
      <c r="B2795" s="18" t="s">
        <v>3461</v>
      </c>
    </row>
    <row r="2796" spans="1:2" x14ac:dyDescent="0.25">
      <c r="A2796" t="s">
        <v>5891</v>
      </c>
      <c r="B2796" s="18" t="s">
        <v>3369</v>
      </c>
    </row>
    <row r="2797" spans="1:2" x14ac:dyDescent="0.25">
      <c r="A2797" t="s">
        <v>5892</v>
      </c>
      <c r="B2797" s="18" t="s">
        <v>3430</v>
      </c>
    </row>
    <row r="2798" spans="1:2" x14ac:dyDescent="0.25">
      <c r="A2798" t="s">
        <v>5893</v>
      </c>
      <c r="B2798" s="18" t="s">
        <v>3445</v>
      </c>
    </row>
    <row r="2799" spans="1:2" x14ac:dyDescent="0.25">
      <c r="A2799" t="s">
        <v>5894</v>
      </c>
      <c r="B2799" s="18" t="s">
        <v>3348</v>
      </c>
    </row>
    <row r="2800" spans="1:2" x14ac:dyDescent="0.25">
      <c r="A2800" t="s">
        <v>5895</v>
      </c>
      <c r="B2800" s="18" t="s">
        <v>3307</v>
      </c>
    </row>
    <row r="2801" spans="1:2" x14ac:dyDescent="0.25">
      <c r="A2801" t="s">
        <v>5896</v>
      </c>
      <c r="B2801" s="18" t="s">
        <v>3460</v>
      </c>
    </row>
    <row r="2802" spans="1:2" x14ac:dyDescent="0.25">
      <c r="A2802" t="s">
        <v>5897</v>
      </c>
      <c r="B2802" s="18" t="s">
        <v>3433</v>
      </c>
    </row>
    <row r="2803" spans="1:2" x14ac:dyDescent="0.25">
      <c r="A2803" t="s">
        <v>5898</v>
      </c>
      <c r="B2803" s="18" t="s">
        <v>3426</v>
      </c>
    </row>
    <row r="2804" spans="1:2" x14ac:dyDescent="0.25">
      <c r="A2804" t="s">
        <v>5489</v>
      </c>
      <c r="B2804" s="18" t="s">
        <v>3384</v>
      </c>
    </row>
    <row r="2805" spans="1:2" x14ac:dyDescent="0.25">
      <c r="A2805" t="s">
        <v>5899</v>
      </c>
      <c r="B2805" s="18" t="s">
        <v>3380</v>
      </c>
    </row>
    <row r="2806" spans="1:2" x14ac:dyDescent="0.25">
      <c r="A2806" t="s">
        <v>4959</v>
      </c>
      <c r="B2806" s="18" t="s">
        <v>3393</v>
      </c>
    </row>
    <row r="2807" spans="1:2" x14ac:dyDescent="0.25">
      <c r="A2807" t="s">
        <v>4494</v>
      </c>
      <c r="B2807" s="18" t="s">
        <v>3315</v>
      </c>
    </row>
    <row r="2808" spans="1:2" x14ac:dyDescent="0.25">
      <c r="A2808" t="s">
        <v>5320</v>
      </c>
      <c r="B2808" s="18" t="s">
        <v>3333</v>
      </c>
    </row>
    <row r="2809" spans="1:2" x14ac:dyDescent="0.25">
      <c r="A2809" t="s">
        <v>5900</v>
      </c>
      <c r="B2809" s="18" t="s">
        <v>3412</v>
      </c>
    </row>
    <row r="2810" spans="1:2" x14ac:dyDescent="0.25">
      <c r="A2810" t="s">
        <v>5901</v>
      </c>
      <c r="B2810" s="18" t="s">
        <v>3399</v>
      </c>
    </row>
    <row r="2811" spans="1:2" x14ac:dyDescent="0.25">
      <c r="A2811" t="s">
        <v>5902</v>
      </c>
      <c r="B2811" s="18" t="s">
        <v>3444</v>
      </c>
    </row>
    <row r="2812" spans="1:2" x14ac:dyDescent="0.25">
      <c r="A2812" t="s">
        <v>4890</v>
      </c>
      <c r="B2812" s="18" t="s">
        <v>3419</v>
      </c>
    </row>
    <row r="2813" spans="1:2" x14ac:dyDescent="0.25">
      <c r="A2813" t="s">
        <v>5869</v>
      </c>
      <c r="B2813" s="18" t="s">
        <v>3296</v>
      </c>
    </row>
    <row r="2814" spans="1:2" x14ac:dyDescent="0.25">
      <c r="A2814" t="s">
        <v>5903</v>
      </c>
      <c r="B2814" s="18" t="s">
        <v>9554</v>
      </c>
    </row>
    <row r="2815" spans="1:2" x14ac:dyDescent="0.25">
      <c r="A2815" t="s">
        <v>5904</v>
      </c>
      <c r="B2815" s="18" t="s">
        <v>3439</v>
      </c>
    </row>
    <row r="2816" spans="1:2" x14ac:dyDescent="0.25">
      <c r="A2816" t="s">
        <v>5905</v>
      </c>
      <c r="B2816" s="18" t="s">
        <v>3302</v>
      </c>
    </row>
    <row r="2817" spans="1:2" x14ac:dyDescent="0.25">
      <c r="A2817" t="s">
        <v>5906</v>
      </c>
      <c r="B2817" s="18" t="s">
        <v>3324</v>
      </c>
    </row>
    <row r="2818" spans="1:2" x14ac:dyDescent="0.25">
      <c r="A2818" t="s">
        <v>5907</v>
      </c>
      <c r="B2818" s="18" t="s">
        <v>3344</v>
      </c>
    </row>
    <row r="2819" spans="1:2" x14ac:dyDescent="0.25">
      <c r="A2819" t="s">
        <v>5908</v>
      </c>
      <c r="B2819" s="18" t="s">
        <v>3328</v>
      </c>
    </row>
    <row r="2820" spans="1:2" x14ac:dyDescent="0.25">
      <c r="A2820" t="s">
        <v>5909</v>
      </c>
      <c r="B2820" s="18" t="s">
        <v>3286</v>
      </c>
    </row>
    <row r="2821" spans="1:2" x14ac:dyDescent="0.25">
      <c r="A2821" t="s">
        <v>5910</v>
      </c>
      <c r="B2821" s="18" t="s">
        <v>3395</v>
      </c>
    </row>
    <row r="2822" spans="1:2" x14ac:dyDescent="0.25">
      <c r="A2822" t="s">
        <v>5911</v>
      </c>
      <c r="B2822" s="18" t="s">
        <v>3413</v>
      </c>
    </row>
    <row r="2823" spans="1:2" x14ac:dyDescent="0.25">
      <c r="A2823" t="s">
        <v>5912</v>
      </c>
      <c r="B2823" s="18" t="s">
        <v>3303</v>
      </c>
    </row>
    <row r="2824" spans="1:2" x14ac:dyDescent="0.25">
      <c r="A2824" t="s">
        <v>5913</v>
      </c>
      <c r="B2824" s="18" t="s">
        <v>3362</v>
      </c>
    </row>
    <row r="2825" spans="1:2" x14ac:dyDescent="0.25">
      <c r="A2825" t="s">
        <v>5914</v>
      </c>
      <c r="B2825" s="18" t="s">
        <v>3435</v>
      </c>
    </row>
    <row r="2826" spans="1:2" x14ac:dyDescent="0.25">
      <c r="A2826" t="s">
        <v>5915</v>
      </c>
      <c r="B2826" s="18" t="s">
        <v>3388</v>
      </c>
    </row>
    <row r="2827" spans="1:2" x14ac:dyDescent="0.25">
      <c r="A2827" t="s">
        <v>5916</v>
      </c>
      <c r="B2827" s="18" t="s">
        <v>3367</v>
      </c>
    </row>
    <row r="2828" spans="1:2" x14ac:dyDescent="0.25">
      <c r="A2828" t="s">
        <v>5917</v>
      </c>
      <c r="B2828" s="18" t="s">
        <v>3332</v>
      </c>
    </row>
    <row r="2829" spans="1:2" x14ac:dyDescent="0.25">
      <c r="A2829" t="s">
        <v>5918</v>
      </c>
      <c r="B2829" s="18" t="s">
        <v>3331</v>
      </c>
    </row>
    <row r="2830" spans="1:2" x14ac:dyDescent="0.25">
      <c r="A2830" t="s">
        <v>5919</v>
      </c>
      <c r="B2830" s="18" t="s">
        <v>3285</v>
      </c>
    </row>
    <row r="2831" spans="1:2" x14ac:dyDescent="0.25">
      <c r="A2831" t="s">
        <v>5920</v>
      </c>
      <c r="B2831" s="18" t="s">
        <v>3432</v>
      </c>
    </row>
    <row r="2832" spans="1:2" x14ac:dyDescent="0.25">
      <c r="A2832" t="s">
        <v>5921</v>
      </c>
      <c r="B2832" s="18" t="s">
        <v>3366</v>
      </c>
    </row>
    <row r="2833" spans="1:2" x14ac:dyDescent="0.25">
      <c r="A2833" t="s">
        <v>4967</v>
      </c>
      <c r="B2833" s="18" t="s">
        <v>3313</v>
      </c>
    </row>
    <row r="2834" spans="1:2" x14ac:dyDescent="0.25">
      <c r="A2834" t="s">
        <v>5922</v>
      </c>
      <c r="B2834" s="18" t="s">
        <v>3342</v>
      </c>
    </row>
    <row r="2835" spans="1:2" x14ac:dyDescent="0.25">
      <c r="A2835" t="s">
        <v>5923</v>
      </c>
      <c r="B2835" s="18" t="s">
        <v>9555</v>
      </c>
    </row>
    <row r="2836" spans="1:2" x14ac:dyDescent="0.25">
      <c r="A2836" t="s">
        <v>5924</v>
      </c>
      <c r="B2836" s="18" t="s">
        <v>9556</v>
      </c>
    </row>
    <row r="2837" spans="1:2" x14ac:dyDescent="0.25">
      <c r="A2837" t="s">
        <v>5925</v>
      </c>
      <c r="B2837" s="18" t="s">
        <v>3418</v>
      </c>
    </row>
    <row r="2838" spans="1:2" x14ac:dyDescent="0.25">
      <c r="A2838" t="s">
        <v>5926</v>
      </c>
      <c r="B2838" s="18" t="s">
        <v>9557</v>
      </c>
    </row>
    <row r="2839" spans="1:2" x14ac:dyDescent="0.25">
      <c r="A2839" t="s">
        <v>5532</v>
      </c>
      <c r="B2839" s="18" t="s">
        <v>3371</v>
      </c>
    </row>
    <row r="2840" spans="1:2" x14ac:dyDescent="0.25">
      <c r="A2840" t="s">
        <v>5927</v>
      </c>
      <c r="B2840" s="18" t="s">
        <v>9558</v>
      </c>
    </row>
    <row r="2841" spans="1:2" x14ac:dyDescent="0.25">
      <c r="A2841" t="s">
        <v>4250</v>
      </c>
      <c r="B2841" s="18" t="s">
        <v>3457</v>
      </c>
    </row>
    <row r="2842" spans="1:2" x14ac:dyDescent="0.25">
      <c r="A2842" t="s">
        <v>5095</v>
      </c>
      <c r="B2842" s="18" t="s">
        <v>3279</v>
      </c>
    </row>
    <row r="2843" spans="1:2" x14ac:dyDescent="0.25">
      <c r="A2843" t="s">
        <v>5928</v>
      </c>
      <c r="B2843" s="18" t="s">
        <v>3409</v>
      </c>
    </row>
    <row r="2844" spans="1:2" x14ac:dyDescent="0.25">
      <c r="A2844" t="s">
        <v>5929</v>
      </c>
      <c r="B2844" s="18" t="s">
        <v>3292</v>
      </c>
    </row>
    <row r="2845" spans="1:2" x14ac:dyDescent="0.25">
      <c r="A2845" t="s">
        <v>5930</v>
      </c>
      <c r="B2845" s="18" t="s">
        <v>9559</v>
      </c>
    </row>
    <row r="2846" spans="1:2" x14ac:dyDescent="0.25">
      <c r="A2846" t="s">
        <v>5931</v>
      </c>
      <c r="B2846" s="18" t="s">
        <v>3312</v>
      </c>
    </row>
    <row r="2847" spans="1:2" x14ac:dyDescent="0.25">
      <c r="A2847" t="s">
        <v>5932</v>
      </c>
      <c r="B2847" s="18" t="s">
        <v>3320</v>
      </c>
    </row>
    <row r="2848" spans="1:2" x14ac:dyDescent="0.25">
      <c r="A2848" t="s">
        <v>5933</v>
      </c>
      <c r="B2848" s="18" t="s">
        <v>3383</v>
      </c>
    </row>
    <row r="2849" spans="1:2" x14ac:dyDescent="0.25">
      <c r="A2849" t="s">
        <v>5934</v>
      </c>
      <c r="B2849" s="18" t="s">
        <v>3415</v>
      </c>
    </row>
    <row r="2850" spans="1:2" x14ac:dyDescent="0.25">
      <c r="A2850" t="s">
        <v>4297</v>
      </c>
      <c r="B2850" s="18" t="s">
        <v>3386</v>
      </c>
    </row>
    <row r="2851" spans="1:2" x14ac:dyDescent="0.25">
      <c r="A2851" t="s">
        <v>5935</v>
      </c>
      <c r="B2851" s="18" t="s">
        <v>3441</v>
      </c>
    </row>
    <row r="2852" spans="1:2" x14ac:dyDescent="0.25">
      <c r="A2852" t="s">
        <v>5936</v>
      </c>
      <c r="B2852" s="18" t="s">
        <v>3289</v>
      </c>
    </row>
    <row r="2853" spans="1:2" x14ac:dyDescent="0.25">
      <c r="A2853" t="s">
        <v>5020</v>
      </c>
      <c r="B2853" s="18" t="s">
        <v>9560</v>
      </c>
    </row>
    <row r="2854" spans="1:2" x14ac:dyDescent="0.25">
      <c r="A2854" t="s">
        <v>5937</v>
      </c>
      <c r="B2854" s="18" t="s">
        <v>9561</v>
      </c>
    </row>
    <row r="2855" spans="1:2" x14ac:dyDescent="0.25">
      <c r="A2855" t="s">
        <v>5938</v>
      </c>
      <c r="B2855" s="18" t="s">
        <v>3397</v>
      </c>
    </row>
    <row r="2856" spans="1:2" x14ac:dyDescent="0.25">
      <c r="A2856" t="s">
        <v>5939</v>
      </c>
      <c r="B2856" s="18" t="s">
        <v>3365</v>
      </c>
    </row>
    <row r="2857" spans="1:2" x14ac:dyDescent="0.25">
      <c r="A2857" t="s">
        <v>5940</v>
      </c>
      <c r="B2857" s="18" t="s">
        <v>3295</v>
      </c>
    </row>
    <row r="2858" spans="1:2" x14ac:dyDescent="0.25">
      <c r="A2858" t="s">
        <v>5941</v>
      </c>
      <c r="B2858" s="18" t="s">
        <v>3363</v>
      </c>
    </row>
    <row r="2859" spans="1:2" x14ac:dyDescent="0.25">
      <c r="A2859" t="s">
        <v>3852</v>
      </c>
      <c r="B2859" s="18" t="s">
        <v>3429</v>
      </c>
    </row>
    <row r="2860" spans="1:2" x14ac:dyDescent="0.25">
      <c r="A2860" t="s">
        <v>5942</v>
      </c>
      <c r="B2860" s="18" t="s">
        <v>3356</v>
      </c>
    </row>
    <row r="2861" spans="1:2" x14ac:dyDescent="0.25">
      <c r="A2861" t="s">
        <v>5943</v>
      </c>
      <c r="B2861" s="18" t="s">
        <v>3287</v>
      </c>
    </row>
    <row r="2862" spans="1:2" x14ac:dyDescent="0.25">
      <c r="A2862" t="s">
        <v>5944</v>
      </c>
      <c r="B2862" s="18" t="s">
        <v>3351</v>
      </c>
    </row>
    <row r="2863" spans="1:2" x14ac:dyDescent="0.25">
      <c r="A2863" t="s">
        <v>5945</v>
      </c>
      <c r="B2863" s="18" t="s">
        <v>3311</v>
      </c>
    </row>
    <row r="2864" spans="1:2" x14ac:dyDescent="0.25">
      <c r="A2864" t="s">
        <v>3903</v>
      </c>
      <c r="B2864" s="18" t="s">
        <v>3298</v>
      </c>
    </row>
    <row r="2865" spans="1:2" x14ac:dyDescent="0.25">
      <c r="A2865" t="s">
        <v>3937</v>
      </c>
      <c r="B2865" s="18" t="s">
        <v>3403</v>
      </c>
    </row>
    <row r="2866" spans="1:2" x14ac:dyDescent="0.25">
      <c r="A2866" t="s">
        <v>5946</v>
      </c>
      <c r="B2866" s="18" t="s">
        <v>3421</v>
      </c>
    </row>
    <row r="2867" spans="1:2" x14ac:dyDescent="0.25">
      <c r="A2867" t="s">
        <v>3855</v>
      </c>
      <c r="B2867" s="18" t="s">
        <v>3352</v>
      </c>
    </row>
    <row r="2868" spans="1:2" x14ac:dyDescent="0.25">
      <c r="A2868" t="s">
        <v>5947</v>
      </c>
      <c r="B2868" s="18" t="s">
        <v>3449</v>
      </c>
    </row>
    <row r="2869" spans="1:2" x14ac:dyDescent="0.25">
      <c r="A2869" t="s">
        <v>5948</v>
      </c>
      <c r="B2869" s="18" t="s">
        <v>3357</v>
      </c>
    </row>
    <row r="2870" spans="1:2" x14ac:dyDescent="0.25">
      <c r="A2870" t="s">
        <v>3696</v>
      </c>
      <c r="B2870" s="18" t="s">
        <v>3377</v>
      </c>
    </row>
    <row r="2871" spans="1:2" x14ac:dyDescent="0.25">
      <c r="A2871" t="s">
        <v>5013</v>
      </c>
      <c r="B2871" s="18" t="s">
        <v>3274</v>
      </c>
    </row>
    <row r="2872" spans="1:2" x14ac:dyDescent="0.25">
      <c r="A2872" t="s">
        <v>5949</v>
      </c>
      <c r="B2872" s="18" t="s">
        <v>3400</v>
      </c>
    </row>
    <row r="2873" spans="1:2" x14ac:dyDescent="0.25">
      <c r="A2873" t="s">
        <v>5950</v>
      </c>
      <c r="B2873" s="18" t="s">
        <v>9562</v>
      </c>
    </row>
    <row r="2874" spans="1:2" x14ac:dyDescent="0.25">
      <c r="A2874" t="s">
        <v>5207</v>
      </c>
      <c r="B2874" s="18" t="s">
        <v>3323</v>
      </c>
    </row>
    <row r="2875" spans="1:2" x14ac:dyDescent="0.25">
      <c r="A2875" t="s">
        <v>5951</v>
      </c>
      <c r="B2875" s="18" t="s">
        <v>3300</v>
      </c>
    </row>
    <row r="2876" spans="1:2" x14ac:dyDescent="0.25">
      <c r="A2876" t="s">
        <v>5952</v>
      </c>
      <c r="B2876" s="18" t="s">
        <v>9563</v>
      </c>
    </row>
    <row r="2877" spans="1:2" x14ac:dyDescent="0.25">
      <c r="A2877" t="s">
        <v>4820</v>
      </c>
      <c r="B2877" s="18" t="s">
        <v>3382</v>
      </c>
    </row>
    <row r="2878" spans="1:2" x14ac:dyDescent="0.25">
      <c r="A2878" t="s">
        <v>5953</v>
      </c>
      <c r="B2878" s="18" t="s">
        <v>3394</v>
      </c>
    </row>
    <row r="2879" spans="1:2" x14ac:dyDescent="0.25">
      <c r="A2879" t="s">
        <v>5024</v>
      </c>
      <c r="B2879" s="18" t="s">
        <v>3374</v>
      </c>
    </row>
    <row r="2880" spans="1:2" x14ac:dyDescent="0.25">
      <c r="A2880" t="s">
        <v>5954</v>
      </c>
      <c r="B2880" s="18" t="s">
        <v>3417</v>
      </c>
    </row>
    <row r="2881" spans="1:2" x14ac:dyDescent="0.25">
      <c r="A2881" t="s">
        <v>4082</v>
      </c>
      <c r="B2881" s="18" t="s">
        <v>3375</v>
      </c>
    </row>
    <row r="2882" spans="1:2" x14ac:dyDescent="0.25">
      <c r="A2882" t="s">
        <v>5955</v>
      </c>
      <c r="B2882" s="18" t="s">
        <v>3458</v>
      </c>
    </row>
    <row r="2883" spans="1:2" x14ac:dyDescent="0.25">
      <c r="A2883" t="s">
        <v>5956</v>
      </c>
      <c r="B2883" s="18" t="s">
        <v>3401</v>
      </c>
    </row>
    <row r="2884" spans="1:2" x14ac:dyDescent="0.25">
      <c r="A2884" t="s">
        <v>5957</v>
      </c>
      <c r="B2884" s="18" t="s">
        <v>3428</v>
      </c>
    </row>
    <row r="2885" spans="1:2" x14ac:dyDescent="0.25">
      <c r="A2885" t="s">
        <v>5830</v>
      </c>
      <c r="B2885" s="18" t="s">
        <v>9564</v>
      </c>
    </row>
    <row r="2886" spans="1:2" x14ac:dyDescent="0.25">
      <c r="A2886" t="s">
        <v>5958</v>
      </c>
      <c r="B2886" s="18" t="s">
        <v>3464</v>
      </c>
    </row>
    <row r="2887" spans="1:2" x14ac:dyDescent="0.25">
      <c r="A2887" t="s">
        <v>5747</v>
      </c>
      <c r="B2887" s="18" t="s">
        <v>3447</v>
      </c>
    </row>
    <row r="2888" spans="1:2" x14ac:dyDescent="0.25">
      <c r="A2888" t="s">
        <v>5959</v>
      </c>
      <c r="B2888" s="18" t="s">
        <v>3327</v>
      </c>
    </row>
    <row r="2889" spans="1:2" x14ac:dyDescent="0.25">
      <c r="A2889" t="s">
        <v>5960</v>
      </c>
      <c r="B2889" s="18" t="s">
        <v>3462</v>
      </c>
    </row>
    <row r="2890" spans="1:2" x14ac:dyDescent="0.25">
      <c r="A2890" t="s">
        <v>5961</v>
      </c>
      <c r="B2890" s="18" t="s">
        <v>3451</v>
      </c>
    </row>
    <row r="2891" spans="1:2" x14ac:dyDescent="0.25">
      <c r="A2891" t="s">
        <v>4893</v>
      </c>
      <c r="B2891" s="18" t="s">
        <v>3336</v>
      </c>
    </row>
    <row r="2892" spans="1:2" x14ac:dyDescent="0.25">
      <c r="A2892" t="s">
        <v>5213</v>
      </c>
      <c r="B2892" s="18" t="s">
        <v>3280</v>
      </c>
    </row>
    <row r="2893" spans="1:2" x14ac:dyDescent="0.25">
      <c r="A2893" t="s">
        <v>5679</v>
      </c>
      <c r="B2893" s="18" t="s">
        <v>3340</v>
      </c>
    </row>
    <row r="2894" spans="1:2" x14ac:dyDescent="0.25">
      <c r="A2894" t="s">
        <v>4698</v>
      </c>
      <c r="B2894" s="18" t="s">
        <v>9565</v>
      </c>
    </row>
    <row r="2895" spans="1:2" x14ac:dyDescent="0.25">
      <c r="A2895" t="s">
        <v>5962</v>
      </c>
      <c r="B2895" s="18" t="s">
        <v>3440</v>
      </c>
    </row>
    <row r="2896" spans="1:2" x14ac:dyDescent="0.25">
      <c r="A2896" t="s">
        <v>5963</v>
      </c>
      <c r="B2896" s="18" t="s">
        <v>3345</v>
      </c>
    </row>
    <row r="2897" spans="1:2" x14ac:dyDescent="0.25">
      <c r="A2897" t="s">
        <v>4978</v>
      </c>
      <c r="B2897" s="18" t="s">
        <v>3434</v>
      </c>
    </row>
    <row r="2898" spans="1:2" x14ac:dyDescent="0.25">
      <c r="A2898" t="s">
        <v>5964</v>
      </c>
      <c r="B2898" s="18" t="s">
        <v>3353</v>
      </c>
    </row>
    <row r="2899" spans="1:2" x14ac:dyDescent="0.25">
      <c r="A2899" t="s">
        <v>5652</v>
      </c>
      <c r="B2899" s="18" t="s">
        <v>3410</v>
      </c>
    </row>
    <row r="2900" spans="1:2" x14ac:dyDescent="0.25">
      <c r="A2900" t="s">
        <v>5965</v>
      </c>
      <c r="B2900" s="18" t="s">
        <v>3455</v>
      </c>
    </row>
    <row r="2901" spans="1:2" x14ac:dyDescent="0.25">
      <c r="A2901" t="s">
        <v>5966</v>
      </c>
      <c r="B2901" s="18" t="s">
        <v>3422</v>
      </c>
    </row>
    <row r="2902" spans="1:2" x14ac:dyDescent="0.25">
      <c r="A2902" t="s">
        <v>5487</v>
      </c>
      <c r="B2902" s="18" t="s">
        <v>3453</v>
      </c>
    </row>
    <row r="2903" spans="1:2" x14ac:dyDescent="0.25">
      <c r="A2903" t="s">
        <v>5967</v>
      </c>
      <c r="B2903" s="18" t="s">
        <v>3321</v>
      </c>
    </row>
    <row r="2904" spans="1:2" x14ac:dyDescent="0.25">
      <c r="A2904" t="s">
        <v>5968</v>
      </c>
      <c r="B2904" s="18" t="s">
        <v>9566</v>
      </c>
    </row>
    <row r="2905" spans="1:2" x14ac:dyDescent="0.25">
      <c r="A2905" t="s">
        <v>4182</v>
      </c>
      <c r="B2905" s="18" t="s">
        <v>3360</v>
      </c>
    </row>
    <row r="2906" spans="1:2" x14ac:dyDescent="0.25">
      <c r="A2906" t="s">
        <v>5969</v>
      </c>
      <c r="B2906" s="18" t="s">
        <v>3450</v>
      </c>
    </row>
    <row r="2907" spans="1:2" x14ac:dyDescent="0.25">
      <c r="A2907" t="s">
        <v>5970</v>
      </c>
      <c r="B2907" s="18" t="s">
        <v>3414</v>
      </c>
    </row>
    <row r="2908" spans="1:2" x14ac:dyDescent="0.25">
      <c r="A2908" t="s">
        <v>5971</v>
      </c>
      <c r="B2908" s="18" t="s">
        <v>3318</v>
      </c>
    </row>
    <row r="2909" spans="1:2" x14ac:dyDescent="0.25">
      <c r="A2909" t="s">
        <v>5972</v>
      </c>
      <c r="B2909" s="18" t="s">
        <v>3378</v>
      </c>
    </row>
    <row r="2910" spans="1:2" x14ac:dyDescent="0.25">
      <c r="A2910" t="s">
        <v>5973</v>
      </c>
      <c r="B2910" s="18" t="s">
        <v>3364</v>
      </c>
    </row>
    <row r="2911" spans="1:2" x14ac:dyDescent="0.25">
      <c r="A2911" t="s">
        <v>5974</v>
      </c>
      <c r="B2911" s="18" t="s">
        <v>3373</v>
      </c>
    </row>
    <row r="2912" spans="1:2" x14ac:dyDescent="0.25">
      <c r="A2912" t="s">
        <v>5975</v>
      </c>
      <c r="B2912" s="18" t="s">
        <v>3294</v>
      </c>
    </row>
    <row r="2913" spans="1:2" x14ac:dyDescent="0.25">
      <c r="A2913" t="s">
        <v>5976</v>
      </c>
      <c r="B2913" s="18" t="s">
        <v>3306</v>
      </c>
    </row>
    <row r="2914" spans="1:2" x14ac:dyDescent="0.25">
      <c r="A2914" t="s">
        <v>3961</v>
      </c>
      <c r="B2914" s="18" t="s">
        <v>3408</v>
      </c>
    </row>
    <row r="2915" spans="1:2" x14ac:dyDescent="0.25">
      <c r="A2915" t="s">
        <v>5746</v>
      </c>
      <c r="B2915" s="18" t="s">
        <v>3368</v>
      </c>
    </row>
    <row r="2916" spans="1:2" x14ac:dyDescent="0.25">
      <c r="A2916" t="s">
        <v>3914</v>
      </c>
      <c r="B2916" s="18" t="s">
        <v>3299</v>
      </c>
    </row>
    <row r="2917" spans="1:2" x14ac:dyDescent="0.25">
      <c r="A2917" t="s">
        <v>4939</v>
      </c>
      <c r="B2917" s="18" t="s">
        <v>3392</v>
      </c>
    </row>
    <row r="2918" spans="1:2" x14ac:dyDescent="0.25">
      <c r="A2918" t="s">
        <v>5977</v>
      </c>
      <c r="B2918" s="18" t="s">
        <v>3423</v>
      </c>
    </row>
    <row r="2919" spans="1:2" x14ac:dyDescent="0.25">
      <c r="A2919" t="s">
        <v>5978</v>
      </c>
      <c r="B2919" s="18" t="s">
        <v>3387</v>
      </c>
    </row>
    <row r="2920" spans="1:2" x14ac:dyDescent="0.25">
      <c r="A2920" t="s">
        <v>5979</v>
      </c>
      <c r="B2920" s="18" t="s">
        <v>3379</v>
      </c>
    </row>
    <row r="2921" spans="1:2" x14ac:dyDescent="0.25">
      <c r="A2921" t="s">
        <v>5980</v>
      </c>
      <c r="B2921" s="18" t="s">
        <v>3297</v>
      </c>
    </row>
    <row r="2922" spans="1:2" x14ac:dyDescent="0.25">
      <c r="A2922" t="s">
        <v>5981</v>
      </c>
      <c r="B2922" s="18" t="s">
        <v>3454</v>
      </c>
    </row>
    <row r="2923" spans="1:2" x14ac:dyDescent="0.25">
      <c r="A2923" t="s">
        <v>5982</v>
      </c>
      <c r="B2923" s="18" t="s">
        <v>3411</v>
      </c>
    </row>
    <row r="2924" spans="1:2" x14ac:dyDescent="0.25">
      <c r="A2924" t="s">
        <v>5983</v>
      </c>
      <c r="B2924" s="18" t="s">
        <v>3437</v>
      </c>
    </row>
    <row r="2925" spans="1:2" x14ac:dyDescent="0.25">
      <c r="A2925" t="s">
        <v>5057</v>
      </c>
      <c r="B2925" s="18" t="s">
        <v>3349</v>
      </c>
    </row>
    <row r="2926" spans="1:2" x14ac:dyDescent="0.25">
      <c r="A2926" t="s">
        <v>5984</v>
      </c>
      <c r="B2926" s="18" t="s">
        <v>3346</v>
      </c>
    </row>
    <row r="2927" spans="1:2" x14ac:dyDescent="0.25">
      <c r="A2927" t="s">
        <v>5985</v>
      </c>
      <c r="B2927" s="18" t="s">
        <v>3376</v>
      </c>
    </row>
    <row r="2928" spans="1:2" x14ac:dyDescent="0.25">
      <c r="A2928" t="s">
        <v>5986</v>
      </c>
      <c r="B2928" s="18" t="s">
        <v>3322</v>
      </c>
    </row>
    <row r="2929" spans="1:2" x14ac:dyDescent="0.25">
      <c r="A2929" t="s">
        <v>5987</v>
      </c>
      <c r="B2929" s="18" t="s">
        <v>3396</v>
      </c>
    </row>
    <row r="2930" spans="1:2" x14ac:dyDescent="0.25">
      <c r="A2930" t="s">
        <v>5988</v>
      </c>
      <c r="B2930" s="18" t="s">
        <v>3284</v>
      </c>
    </row>
    <row r="2931" spans="1:2" x14ac:dyDescent="0.25">
      <c r="A2931" t="s">
        <v>5989</v>
      </c>
      <c r="B2931" s="18" t="s">
        <v>3406</v>
      </c>
    </row>
    <row r="2932" spans="1:2" x14ac:dyDescent="0.25">
      <c r="A2932" t="s">
        <v>5990</v>
      </c>
      <c r="B2932" s="18" t="s">
        <v>3310</v>
      </c>
    </row>
    <row r="2933" spans="1:2" x14ac:dyDescent="0.25">
      <c r="A2933" t="s">
        <v>5991</v>
      </c>
      <c r="B2933" s="18" t="s">
        <v>3334</v>
      </c>
    </row>
    <row r="2934" spans="1:2" x14ac:dyDescent="0.25">
      <c r="A2934" t="s">
        <v>5992</v>
      </c>
      <c r="B2934" s="18" t="s">
        <v>3398</v>
      </c>
    </row>
    <row r="2935" spans="1:2" x14ac:dyDescent="0.25">
      <c r="A2935" t="s">
        <v>3747</v>
      </c>
      <c r="B2935" s="18" t="s">
        <v>3275</v>
      </c>
    </row>
    <row r="2936" spans="1:2" x14ac:dyDescent="0.25">
      <c r="A2936" t="s">
        <v>5993</v>
      </c>
      <c r="B2936" s="18" t="s">
        <v>3339</v>
      </c>
    </row>
    <row r="2937" spans="1:2" x14ac:dyDescent="0.25">
      <c r="A2937" t="s">
        <v>4311</v>
      </c>
      <c r="B2937" s="18" t="s">
        <v>3391</v>
      </c>
    </row>
    <row r="2938" spans="1:2" x14ac:dyDescent="0.25">
      <c r="A2938" t="s">
        <v>4807</v>
      </c>
      <c r="B2938" s="18" t="s">
        <v>3316</v>
      </c>
    </row>
    <row r="2939" spans="1:2" x14ac:dyDescent="0.25">
      <c r="A2939" t="s">
        <v>5994</v>
      </c>
      <c r="B2939" s="18" t="s">
        <v>3404</v>
      </c>
    </row>
    <row r="2940" spans="1:2" x14ac:dyDescent="0.25">
      <c r="A2940" t="s">
        <v>5995</v>
      </c>
      <c r="B2940" s="18" t="s">
        <v>3452</v>
      </c>
    </row>
    <row r="2941" spans="1:2" x14ac:dyDescent="0.25">
      <c r="A2941" t="s">
        <v>5996</v>
      </c>
      <c r="B2941" s="18" t="s">
        <v>9567</v>
      </c>
    </row>
    <row r="2942" spans="1:2" x14ac:dyDescent="0.25">
      <c r="A2942" t="s">
        <v>5997</v>
      </c>
      <c r="B2942" s="18" t="s">
        <v>9568</v>
      </c>
    </row>
    <row r="2943" spans="1:2" x14ac:dyDescent="0.25">
      <c r="A2943" t="s">
        <v>5998</v>
      </c>
      <c r="B2943" s="18" t="s">
        <v>9569</v>
      </c>
    </row>
    <row r="2944" spans="1:2" x14ac:dyDescent="0.25">
      <c r="A2944" t="s">
        <v>5999</v>
      </c>
      <c r="B2944" s="18" t="s">
        <v>3282</v>
      </c>
    </row>
    <row r="2945" spans="1:2" x14ac:dyDescent="0.25">
      <c r="A2945" t="s">
        <v>6000</v>
      </c>
      <c r="B2945" s="18" t="s">
        <v>9570</v>
      </c>
    </row>
    <row r="2946" spans="1:2" x14ac:dyDescent="0.25">
      <c r="A2946" t="s">
        <v>6001</v>
      </c>
      <c r="B2946" s="18" t="s">
        <v>3341</v>
      </c>
    </row>
    <row r="2947" spans="1:2" x14ac:dyDescent="0.25">
      <c r="A2947" t="s">
        <v>6002</v>
      </c>
      <c r="B2947" s="18" t="s">
        <v>3438</v>
      </c>
    </row>
    <row r="2948" spans="1:2" x14ac:dyDescent="0.25">
      <c r="A2948" t="s">
        <v>6003</v>
      </c>
      <c r="B2948" s="18" t="s">
        <v>9571</v>
      </c>
    </row>
    <row r="2949" spans="1:2" x14ac:dyDescent="0.25">
      <c r="A2949" t="s">
        <v>6004</v>
      </c>
      <c r="B2949" s="18" t="s">
        <v>9572</v>
      </c>
    </row>
    <row r="2950" spans="1:2" x14ac:dyDescent="0.25">
      <c r="A2950" t="s">
        <v>6005</v>
      </c>
      <c r="B2950" s="18" t="s">
        <v>3389</v>
      </c>
    </row>
    <row r="2951" spans="1:2" x14ac:dyDescent="0.25">
      <c r="A2951" t="s">
        <v>6006</v>
      </c>
      <c r="B2951" s="18" t="s">
        <v>3335</v>
      </c>
    </row>
    <row r="2952" spans="1:2" x14ac:dyDescent="0.25">
      <c r="A2952" t="s">
        <v>3965</v>
      </c>
      <c r="B2952" s="18" t="s">
        <v>9573</v>
      </c>
    </row>
    <row r="2953" spans="1:2" x14ac:dyDescent="0.25">
      <c r="A2953" t="s">
        <v>6007</v>
      </c>
      <c r="B2953" s="18" t="s">
        <v>3436</v>
      </c>
    </row>
    <row r="2954" spans="1:2" x14ac:dyDescent="0.25">
      <c r="A2954" t="s">
        <v>6008</v>
      </c>
      <c r="B2954" s="18" t="s">
        <v>3330</v>
      </c>
    </row>
    <row r="2955" spans="1:2" x14ac:dyDescent="0.25">
      <c r="A2955" t="s">
        <v>6009</v>
      </c>
      <c r="B2955" s="18" t="s">
        <v>3425</v>
      </c>
    </row>
    <row r="2956" spans="1:2" x14ac:dyDescent="0.25">
      <c r="A2956" t="s">
        <v>5093</v>
      </c>
      <c r="B2956" s="18" t="s">
        <v>9574</v>
      </c>
    </row>
    <row r="2957" spans="1:2" x14ac:dyDescent="0.25">
      <c r="A2957" t="s">
        <v>4717</v>
      </c>
      <c r="B2957" s="18" t="s">
        <v>3277</v>
      </c>
    </row>
    <row r="2958" spans="1:2" x14ac:dyDescent="0.25">
      <c r="A2958" t="s">
        <v>6010</v>
      </c>
      <c r="B2958" s="18" t="s">
        <v>9575</v>
      </c>
    </row>
    <row r="2959" spans="1:2" x14ac:dyDescent="0.25">
      <c r="A2959" t="s">
        <v>6011</v>
      </c>
      <c r="B2959" s="18" t="s">
        <v>3442</v>
      </c>
    </row>
    <row r="2960" spans="1:2" x14ac:dyDescent="0.25">
      <c r="A2960" t="s">
        <v>6012</v>
      </c>
      <c r="B2960" s="18" t="s">
        <v>3459</v>
      </c>
    </row>
    <row r="2961" spans="1:2" x14ac:dyDescent="0.25">
      <c r="A2961" t="s">
        <v>6013</v>
      </c>
      <c r="B2961" s="18" t="s">
        <v>3361</v>
      </c>
    </row>
    <row r="2962" spans="1:2" x14ac:dyDescent="0.25">
      <c r="A2962" t="s">
        <v>3877</v>
      </c>
      <c r="B2962" s="18" t="s">
        <v>3314</v>
      </c>
    </row>
    <row r="2963" spans="1:2" x14ac:dyDescent="0.25">
      <c r="A2963" t="s">
        <v>6014</v>
      </c>
      <c r="B2963" s="18" t="s">
        <v>3424</v>
      </c>
    </row>
    <row r="2964" spans="1:2" x14ac:dyDescent="0.25">
      <c r="A2964" t="s">
        <v>6015</v>
      </c>
      <c r="B2964" s="18" t="s">
        <v>3370</v>
      </c>
    </row>
    <row r="2965" spans="1:2" x14ac:dyDescent="0.25">
      <c r="A2965" t="s">
        <v>6016</v>
      </c>
      <c r="B2965" s="18" t="s">
        <v>3463</v>
      </c>
    </row>
    <row r="2966" spans="1:2" x14ac:dyDescent="0.25">
      <c r="A2966" t="s">
        <v>6017</v>
      </c>
      <c r="B2966" s="18" t="s">
        <v>3405</v>
      </c>
    </row>
    <row r="2967" spans="1:2" x14ac:dyDescent="0.25">
      <c r="A2967" t="s">
        <v>6018</v>
      </c>
      <c r="B2967" s="18" t="s">
        <v>3420</v>
      </c>
    </row>
    <row r="2968" spans="1:2" x14ac:dyDescent="0.25">
      <c r="A2968" t="s">
        <v>6019</v>
      </c>
      <c r="B2968" s="18" t="s">
        <v>3343</v>
      </c>
    </row>
    <row r="2969" spans="1:2" x14ac:dyDescent="0.25">
      <c r="A2969" t="s">
        <v>6020</v>
      </c>
      <c r="B2969" s="18" t="s">
        <v>3276</v>
      </c>
    </row>
    <row r="2970" spans="1:2" x14ac:dyDescent="0.25">
      <c r="A2970" t="s">
        <v>5086</v>
      </c>
      <c r="B2970" s="18" t="s">
        <v>3283</v>
      </c>
    </row>
    <row r="2971" spans="1:2" x14ac:dyDescent="0.25">
      <c r="A2971" t="s">
        <v>6021</v>
      </c>
      <c r="B2971" s="18" t="s">
        <v>3317</v>
      </c>
    </row>
    <row r="2972" spans="1:2" x14ac:dyDescent="0.25">
      <c r="A2972" t="s">
        <v>6022</v>
      </c>
      <c r="B2972" s="18" t="s">
        <v>9576</v>
      </c>
    </row>
    <row r="2973" spans="1:2" x14ac:dyDescent="0.25">
      <c r="A2973" t="s">
        <v>6023</v>
      </c>
      <c r="B2973" s="18" t="s">
        <v>3354</v>
      </c>
    </row>
    <row r="2974" spans="1:2" x14ac:dyDescent="0.25">
      <c r="A2974" t="s">
        <v>6024</v>
      </c>
      <c r="B2974" s="18" t="s">
        <v>9577</v>
      </c>
    </row>
    <row r="2975" spans="1:2" x14ac:dyDescent="0.25">
      <c r="A2975" t="s">
        <v>6025</v>
      </c>
      <c r="B2975" s="18" t="s">
        <v>3390</v>
      </c>
    </row>
    <row r="2976" spans="1:2" x14ac:dyDescent="0.25">
      <c r="A2976" t="s">
        <v>4699</v>
      </c>
      <c r="B2976" s="18" t="s">
        <v>9578</v>
      </c>
    </row>
    <row r="2977" spans="1:2" x14ac:dyDescent="0.25">
      <c r="A2977" t="s">
        <v>6026</v>
      </c>
      <c r="B2977" s="18" t="s">
        <v>3427</v>
      </c>
    </row>
    <row r="2978" spans="1:2" x14ac:dyDescent="0.25">
      <c r="A2978" t="s">
        <v>6027</v>
      </c>
      <c r="B2978" s="18" t="s">
        <v>3326</v>
      </c>
    </row>
    <row r="2979" spans="1:2" x14ac:dyDescent="0.25">
      <c r="A2979" t="s">
        <v>6028</v>
      </c>
      <c r="B2979" s="18" t="s">
        <v>3358</v>
      </c>
    </row>
    <row r="2980" spans="1:2" x14ac:dyDescent="0.25">
      <c r="A2980" t="s">
        <v>6029</v>
      </c>
      <c r="B2980" s="18" t="s">
        <v>3402</v>
      </c>
    </row>
    <row r="2981" spans="1:2" x14ac:dyDescent="0.25">
      <c r="A2981" t="s">
        <v>6030</v>
      </c>
      <c r="B2981" s="18" t="s">
        <v>3278</v>
      </c>
    </row>
    <row r="2982" spans="1:2" x14ac:dyDescent="0.25">
      <c r="A2982" t="s">
        <v>6031</v>
      </c>
      <c r="B2982" s="18" t="s">
        <v>3381</v>
      </c>
    </row>
    <row r="2983" spans="1:2" x14ac:dyDescent="0.25">
      <c r="A2983" t="s">
        <v>6032</v>
      </c>
      <c r="B2983" s="18" t="s">
        <v>3304</v>
      </c>
    </row>
    <row r="2984" spans="1:2" x14ac:dyDescent="0.25">
      <c r="A2984" t="s">
        <v>6033</v>
      </c>
      <c r="B2984" s="18" t="s">
        <v>3308</v>
      </c>
    </row>
    <row r="2985" spans="1:2" x14ac:dyDescent="0.25">
      <c r="A2985" t="s">
        <v>6034</v>
      </c>
      <c r="B2985" s="18" t="s">
        <v>3337</v>
      </c>
    </row>
    <row r="2986" spans="1:2" x14ac:dyDescent="0.25">
      <c r="A2986" t="s">
        <v>6035</v>
      </c>
      <c r="B2986" s="18" t="s">
        <v>3288</v>
      </c>
    </row>
    <row r="2987" spans="1:2" x14ac:dyDescent="0.25">
      <c r="A2987" t="s">
        <v>6036</v>
      </c>
      <c r="B2987" s="18" t="s">
        <v>3350</v>
      </c>
    </row>
    <row r="2988" spans="1:2" x14ac:dyDescent="0.25">
      <c r="A2988" t="s">
        <v>6037</v>
      </c>
      <c r="B2988" s="18" t="s">
        <v>3338</v>
      </c>
    </row>
    <row r="2989" spans="1:2" x14ac:dyDescent="0.25">
      <c r="A2989" t="s">
        <v>6038</v>
      </c>
      <c r="B2989" s="18" t="s">
        <v>3290</v>
      </c>
    </row>
    <row r="2990" spans="1:2" x14ac:dyDescent="0.25">
      <c r="A2990" t="s">
        <v>6039</v>
      </c>
      <c r="B2990" s="18" t="s">
        <v>3293</v>
      </c>
    </row>
    <row r="2991" spans="1:2" x14ac:dyDescent="0.25">
      <c r="A2991" t="s">
        <v>6040</v>
      </c>
      <c r="B2991" s="18" t="s">
        <v>3456</v>
      </c>
    </row>
    <row r="2992" spans="1:2" x14ac:dyDescent="0.25">
      <c r="A2992" t="s">
        <v>5714</v>
      </c>
      <c r="B2992" s="18" t="s">
        <v>3448</v>
      </c>
    </row>
    <row r="2993" spans="1:2" x14ac:dyDescent="0.25">
      <c r="A2993" t="s">
        <v>6041</v>
      </c>
      <c r="B2993" s="18" t="s">
        <v>3319</v>
      </c>
    </row>
    <row r="2994" spans="1:2" x14ac:dyDescent="0.25">
      <c r="A2994" t="s">
        <v>3692</v>
      </c>
      <c r="B2994" s="18" t="s">
        <v>3305</v>
      </c>
    </row>
    <row r="2995" spans="1:2" x14ac:dyDescent="0.25">
      <c r="A2995" t="s">
        <v>3844</v>
      </c>
      <c r="B2995" s="18" t="s">
        <v>3446</v>
      </c>
    </row>
    <row r="2996" spans="1:2" x14ac:dyDescent="0.25">
      <c r="A2996" t="s">
        <v>6042</v>
      </c>
      <c r="B2996" s="18" t="s">
        <v>3325</v>
      </c>
    </row>
    <row r="2997" spans="1:2" x14ac:dyDescent="0.25">
      <c r="A2997" t="s">
        <v>6043</v>
      </c>
      <c r="B2997" s="18" t="s">
        <v>3291</v>
      </c>
    </row>
    <row r="2998" spans="1:2" x14ac:dyDescent="0.25">
      <c r="A2998" t="s">
        <v>5853</v>
      </c>
      <c r="B2998" s="18" t="s">
        <v>3355</v>
      </c>
    </row>
    <row r="2999" spans="1:2" x14ac:dyDescent="0.25">
      <c r="A2999" t="s">
        <v>6044</v>
      </c>
      <c r="B2999" s="18" t="s">
        <v>9579</v>
      </c>
    </row>
    <row r="3000" spans="1:2" x14ac:dyDescent="0.25">
      <c r="A3000" t="s">
        <v>6045</v>
      </c>
      <c r="B3000" s="18" t="s">
        <v>3281</v>
      </c>
    </row>
    <row r="3001" spans="1:2" x14ac:dyDescent="0.25">
      <c r="A3001" t="s">
        <v>6046</v>
      </c>
      <c r="B3001" s="18" t="s">
        <v>3385</v>
      </c>
    </row>
    <row r="3002" spans="1:2" x14ac:dyDescent="0.25">
      <c r="A3002" t="s">
        <v>6047</v>
      </c>
      <c r="B3002" s="18" t="s">
        <v>3416</v>
      </c>
    </row>
    <row r="3003" spans="1:2" x14ac:dyDescent="0.25">
      <c r="A3003" t="s">
        <v>6048</v>
      </c>
      <c r="B3003" s="18" t="s">
        <v>6370</v>
      </c>
    </row>
    <row r="3004" spans="1:2" x14ac:dyDescent="0.25">
      <c r="A3004" t="s">
        <v>6049</v>
      </c>
      <c r="B3004" s="18" t="s">
        <v>6371</v>
      </c>
    </row>
    <row r="3005" spans="1:2" x14ac:dyDescent="0.25">
      <c r="A3005" t="s">
        <v>6050</v>
      </c>
      <c r="B3005" s="18" t="s">
        <v>6372</v>
      </c>
    </row>
    <row r="3006" spans="1:2" x14ac:dyDescent="0.25">
      <c r="A3006" t="s">
        <v>6051</v>
      </c>
      <c r="B3006" s="18" t="s">
        <v>6373</v>
      </c>
    </row>
    <row r="3007" spans="1:2" x14ac:dyDescent="0.25">
      <c r="A3007" t="s">
        <v>6052</v>
      </c>
      <c r="B3007" s="18" t="s">
        <v>6374</v>
      </c>
    </row>
    <row r="3008" spans="1:2" x14ac:dyDescent="0.25">
      <c r="A3008" t="s">
        <v>6053</v>
      </c>
      <c r="B3008" s="18" t="s">
        <v>6375</v>
      </c>
    </row>
    <row r="3009" spans="1:2" x14ac:dyDescent="0.25">
      <c r="A3009" t="s">
        <v>6054</v>
      </c>
      <c r="B3009" s="18" t="s">
        <v>6376</v>
      </c>
    </row>
    <row r="3010" spans="1:2" x14ac:dyDescent="0.25">
      <c r="A3010" t="s">
        <v>3484</v>
      </c>
      <c r="B3010" s="18" t="s">
        <v>6377</v>
      </c>
    </row>
    <row r="3011" spans="1:2" x14ac:dyDescent="0.25">
      <c r="A3011" t="s">
        <v>5338</v>
      </c>
      <c r="B3011" s="18" t="s">
        <v>6378</v>
      </c>
    </row>
    <row r="3012" spans="1:2" x14ac:dyDescent="0.25">
      <c r="A3012" t="s">
        <v>6055</v>
      </c>
      <c r="B3012" s="18" t="s">
        <v>6379</v>
      </c>
    </row>
    <row r="3013" spans="1:2" x14ac:dyDescent="0.25">
      <c r="A3013" t="s">
        <v>6056</v>
      </c>
      <c r="B3013" s="18" t="s">
        <v>6380</v>
      </c>
    </row>
    <row r="3014" spans="1:2" x14ac:dyDescent="0.25">
      <c r="A3014" t="s">
        <v>6057</v>
      </c>
      <c r="B3014" s="18" t="s">
        <v>6381</v>
      </c>
    </row>
    <row r="3015" spans="1:2" x14ac:dyDescent="0.25">
      <c r="A3015" t="s">
        <v>4233</v>
      </c>
      <c r="B3015" s="18" t="s">
        <v>6382</v>
      </c>
    </row>
    <row r="3016" spans="1:2" x14ac:dyDescent="0.25">
      <c r="A3016" t="s">
        <v>6058</v>
      </c>
      <c r="B3016" s="18" t="s">
        <v>6383</v>
      </c>
    </row>
    <row r="3017" spans="1:2" x14ac:dyDescent="0.25">
      <c r="A3017" t="s">
        <v>6059</v>
      </c>
      <c r="B3017" s="18" t="s">
        <v>6384</v>
      </c>
    </row>
    <row r="3018" spans="1:2" x14ac:dyDescent="0.25">
      <c r="A3018" t="s">
        <v>3697</v>
      </c>
      <c r="B3018" s="18" t="s">
        <v>6385</v>
      </c>
    </row>
    <row r="3019" spans="1:2" x14ac:dyDescent="0.25">
      <c r="A3019" t="s">
        <v>4858</v>
      </c>
      <c r="B3019" s="18" t="s">
        <v>6386</v>
      </c>
    </row>
    <row r="3020" spans="1:2" x14ac:dyDescent="0.25">
      <c r="A3020" t="s">
        <v>5753</v>
      </c>
      <c r="B3020" s="18" t="s">
        <v>6387</v>
      </c>
    </row>
    <row r="3021" spans="1:2" x14ac:dyDescent="0.25">
      <c r="A3021" t="s">
        <v>4879</v>
      </c>
      <c r="B3021" s="18" t="s">
        <v>6388</v>
      </c>
    </row>
    <row r="3022" spans="1:2" x14ac:dyDescent="0.25">
      <c r="A3022" t="s">
        <v>6060</v>
      </c>
      <c r="B3022" s="18" t="s">
        <v>6389</v>
      </c>
    </row>
    <row r="3023" spans="1:2" x14ac:dyDescent="0.25">
      <c r="A3023" t="s">
        <v>6061</v>
      </c>
      <c r="B3023" s="18" t="s">
        <v>6390</v>
      </c>
    </row>
    <row r="3024" spans="1:2" x14ac:dyDescent="0.25">
      <c r="A3024" t="s">
        <v>6062</v>
      </c>
      <c r="B3024" s="18" t="s">
        <v>6391</v>
      </c>
    </row>
    <row r="3025" spans="1:2" x14ac:dyDescent="0.25">
      <c r="A3025" t="s">
        <v>6063</v>
      </c>
      <c r="B3025" s="18" t="s">
        <v>6392</v>
      </c>
    </row>
    <row r="3026" spans="1:2" x14ac:dyDescent="0.25">
      <c r="A3026" t="s">
        <v>6064</v>
      </c>
      <c r="B3026" s="18" t="s">
        <v>6393</v>
      </c>
    </row>
    <row r="3027" spans="1:2" x14ac:dyDescent="0.25">
      <c r="A3027" t="s">
        <v>6065</v>
      </c>
      <c r="B3027" s="18" t="s">
        <v>6394</v>
      </c>
    </row>
    <row r="3028" spans="1:2" x14ac:dyDescent="0.25">
      <c r="A3028" t="s">
        <v>4504</v>
      </c>
      <c r="B3028" s="18" t="s">
        <v>6395</v>
      </c>
    </row>
    <row r="3029" spans="1:2" x14ac:dyDescent="0.25">
      <c r="A3029" t="s">
        <v>6066</v>
      </c>
      <c r="B3029" s="18" t="s">
        <v>6396</v>
      </c>
    </row>
    <row r="3030" spans="1:2" x14ac:dyDescent="0.25">
      <c r="A3030" t="s">
        <v>5141</v>
      </c>
      <c r="B3030" s="18" t="s">
        <v>6397</v>
      </c>
    </row>
    <row r="3031" spans="1:2" x14ac:dyDescent="0.25">
      <c r="A3031" t="s">
        <v>6067</v>
      </c>
      <c r="B3031" s="18" t="s">
        <v>6398</v>
      </c>
    </row>
    <row r="3032" spans="1:2" x14ac:dyDescent="0.25">
      <c r="A3032" t="s">
        <v>6068</v>
      </c>
      <c r="B3032" s="18" t="s">
        <v>6399</v>
      </c>
    </row>
    <row r="3033" spans="1:2" x14ac:dyDescent="0.25">
      <c r="A3033" t="s">
        <v>6069</v>
      </c>
      <c r="B3033" s="18" t="s">
        <v>6400</v>
      </c>
    </row>
    <row r="3034" spans="1:2" x14ac:dyDescent="0.25">
      <c r="A3034" t="s">
        <v>4154</v>
      </c>
      <c r="B3034" s="18" t="s">
        <v>6401</v>
      </c>
    </row>
    <row r="3035" spans="1:2" x14ac:dyDescent="0.25">
      <c r="A3035" t="s">
        <v>6024</v>
      </c>
      <c r="B3035" s="18" t="s">
        <v>6402</v>
      </c>
    </row>
    <row r="3036" spans="1:2" x14ac:dyDescent="0.25">
      <c r="A3036" t="s">
        <v>6070</v>
      </c>
      <c r="B3036" s="18" t="s">
        <v>6403</v>
      </c>
    </row>
    <row r="3037" spans="1:2" x14ac:dyDescent="0.25">
      <c r="A3037" t="s">
        <v>6071</v>
      </c>
      <c r="B3037" s="18" t="s">
        <v>6404</v>
      </c>
    </row>
    <row r="3038" spans="1:2" x14ac:dyDescent="0.25">
      <c r="A3038" t="s">
        <v>6072</v>
      </c>
      <c r="B3038" s="18" t="s">
        <v>6405</v>
      </c>
    </row>
    <row r="3039" spans="1:2" x14ac:dyDescent="0.25">
      <c r="A3039" t="s">
        <v>5986</v>
      </c>
      <c r="B3039" s="18" t="s">
        <v>6406</v>
      </c>
    </row>
    <row r="3040" spans="1:2" x14ac:dyDescent="0.25">
      <c r="A3040" t="s">
        <v>6073</v>
      </c>
      <c r="B3040" s="18" t="s">
        <v>6407</v>
      </c>
    </row>
    <row r="3041" spans="1:2" x14ac:dyDescent="0.25">
      <c r="A3041" t="s">
        <v>6074</v>
      </c>
      <c r="B3041" s="18" t="s">
        <v>6408</v>
      </c>
    </row>
    <row r="3042" spans="1:2" x14ac:dyDescent="0.25">
      <c r="A3042" t="s">
        <v>6075</v>
      </c>
      <c r="B3042" s="18" t="s">
        <v>6409</v>
      </c>
    </row>
    <row r="3043" spans="1:2" x14ac:dyDescent="0.25">
      <c r="A3043" t="s">
        <v>6076</v>
      </c>
      <c r="B3043" s="18" t="s">
        <v>6410</v>
      </c>
    </row>
    <row r="3044" spans="1:2" x14ac:dyDescent="0.25">
      <c r="A3044" t="s">
        <v>6077</v>
      </c>
      <c r="B3044" s="18" t="s">
        <v>6411</v>
      </c>
    </row>
    <row r="3045" spans="1:2" x14ac:dyDescent="0.25">
      <c r="A3045" t="s">
        <v>6078</v>
      </c>
      <c r="B3045" s="18" t="s">
        <v>6412</v>
      </c>
    </row>
    <row r="3046" spans="1:2" x14ac:dyDescent="0.25">
      <c r="A3046" t="s">
        <v>6079</v>
      </c>
      <c r="B3046" s="18" t="s">
        <v>6413</v>
      </c>
    </row>
    <row r="3047" spans="1:2" x14ac:dyDescent="0.25">
      <c r="A3047" t="s">
        <v>6080</v>
      </c>
      <c r="B3047" s="18" t="s">
        <v>6414</v>
      </c>
    </row>
    <row r="3048" spans="1:2" x14ac:dyDescent="0.25">
      <c r="A3048" t="s">
        <v>6081</v>
      </c>
      <c r="B3048" s="18" t="s">
        <v>6415</v>
      </c>
    </row>
    <row r="3049" spans="1:2" x14ac:dyDescent="0.25">
      <c r="A3049" t="s">
        <v>6082</v>
      </c>
      <c r="B3049" s="18" t="s">
        <v>6416</v>
      </c>
    </row>
    <row r="3050" spans="1:2" x14ac:dyDescent="0.25">
      <c r="A3050" t="s">
        <v>6083</v>
      </c>
      <c r="B3050" s="18" t="s">
        <v>6417</v>
      </c>
    </row>
    <row r="3051" spans="1:2" x14ac:dyDescent="0.25">
      <c r="A3051" t="s">
        <v>6084</v>
      </c>
      <c r="B3051" s="18" t="s">
        <v>6418</v>
      </c>
    </row>
    <row r="3052" spans="1:2" x14ac:dyDescent="0.25">
      <c r="A3052" t="s">
        <v>4720</v>
      </c>
      <c r="B3052" s="18" t="s">
        <v>6419</v>
      </c>
    </row>
    <row r="3053" spans="1:2" x14ac:dyDescent="0.25">
      <c r="A3053" t="s">
        <v>6085</v>
      </c>
      <c r="B3053" s="18" t="s">
        <v>6420</v>
      </c>
    </row>
    <row r="3054" spans="1:2" x14ac:dyDescent="0.25">
      <c r="A3054" t="s">
        <v>6086</v>
      </c>
      <c r="B3054" s="18" t="s">
        <v>6421</v>
      </c>
    </row>
    <row r="3055" spans="1:2" x14ac:dyDescent="0.25">
      <c r="A3055" t="s">
        <v>6087</v>
      </c>
      <c r="B3055" s="18" t="s">
        <v>6422</v>
      </c>
    </row>
    <row r="3056" spans="1:2" x14ac:dyDescent="0.25">
      <c r="A3056" t="s">
        <v>5380</v>
      </c>
      <c r="B3056" s="18" t="s">
        <v>6423</v>
      </c>
    </row>
    <row r="3057" spans="1:2" x14ac:dyDescent="0.25">
      <c r="A3057" t="s">
        <v>5169</v>
      </c>
      <c r="B3057" s="18" t="s">
        <v>6424</v>
      </c>
    </row>
    <row r="3058" spans="1:2" x14ac:dyDescent="0.25">
      <c r="A3058" t="s">
        <v>5611</v>
      </c>
      <c r="B3058" s="18" t="s">
        <v>6425</v>
      </c>
    </row>
    <row r="3059" spans="1:2" x14ac:dyDescent="0.25">
      <c r="A3059" t="s">
        <v>6088</v>
      </c>
      <c r="B3059" s="18" t="s">
        <v>6426</v>
      </c>
    </row>
    <row r="3060" spans="1:2" x14ac:dyDescent="0.25">
      <c r="A3060" t="s">
        <v>4062</v>
      </c>
      <c r="B3060" s="18" t="s">
        <v>6427</v>
      </c>
    </row>
    <row r="3061" spans="1:2" x14ac:dyDescent="0.25">
      <c r="A3061" t="s">
        <v>4572</v>
      </c>
      <c r="B3061" s="18" t="s">
        <v>6428</v>
      </c>
    </row>
    <row r="3062" spans="1:2" x14ac:dyDescent="0.25">
      <c r="A3062" t="s">
        <v>4244</v>
      </c>
      <c r="B3062" s="18" t="s">
        <v>6429</v>
      </c>
    </row>
    <row r="3063" spans="1:2" x14ac:dyDescent="0.25">
      <c r="A3063" t="s">
        <v>6089</v>
      </c>
      <c r="B3063" s="18" t="s">
        <v>6430</v>
      </c>
    </row>
    <row r="3064" spans="1:2" x14ac:dyDescent="0.25">
      <c r="A3064" t="s">
        <v>6090</v>
      </c>
      <c r="B3064" s="18" t="s">
        <v>6431</v>
      </c>
    </row>
    <row r="3065" spans="1:2" x14ac:dyDescent="0.25">
      <c r="A3065" t="s">
        <v>5476</v>
      </c>
      <c r="B3065" s="18" t="s">
        <v>6432</v>
      </c>
    </row>
    <row r="3066" spans="1:2" x14ac:dyDescent="0.25">
      <c r="A3066" t="s">
        <v>6091</v>
      </c>
      <c r="B3066" s="18" t="s">
        <v>6433</v>
      </c>
    </row>
    <row r="3067" spans="1:2" x14ac:dyDescent="0.25">
      <c r="A3067" t="s">
        <v>6092</v>
      </c>
      <c r="B3067" s="18" t="s">
        <v>6434</v>
      </c>
    </row>
    <row r="3068" spans="1:2" x14ac:dyDescent="0.25">
      <c r="A3068" t="s">
        <v>5605</v>
      </c>
      <c r="B3068" s="18" t="s">
        <v>6435</v>
      </c>
    </row>
    <row r="3069" spans="1:2" x14ac:dyDescent="0.25">
      <c r="A3069" t="s">
        <v>6093</v>
      </c>
      <c r="B3069" s="18" t="s">
        <v>6436</v>
      </c>
    </row>
    <row r="3070" spans="1:2" x14ac:dyDescent="0.25">
      <c r="A3070" t="s">
        <v>6094</v>
      </c>
      <c r="B3070" s="18" t="s">
        <v>6437</v>
      </c>
    </row>
    <row r="3071" spans="1:2" x14ac:dyDescent="0.25">
      <c r="A3071" t="s">
        <v>6095</v>
      </c>
      <c r="B3071" s="18" t="s">
        <v>6438</v>
      </c>
    </row>
    <row r="3072" spans="1:2" x14ac:dyDescent="0.25">
      <c r="A3072" t="s">
        <v>6096</v>
      </c>
      <c r="B3072" s="18" t="s">
        <v>6439</v>
      </c>
    </row>
    <row r="3073" spans="1:2" x14ac:dyDescent="0.25">
      <c r="A3073" t="s">
        <v>5628</v>
      </c>
      <c r="B3073" s="18" t="s">
        <v>6440</v>
      </c>
    </row>
    <row r="3074" spans="1:2" x14ac:dyDescent="0.25">
      <c r="A3074" t="s">
        <v>6097</v>
      </c>
      <c r="B3074" s="18" t="s">
        <v>6441</v>
      </c>
    </row>
    <row r="3075" spans="1:2" x14ac:dyDescent="0.25">
      <c r="A3075" t="s">
        <v>6098</v>
      </c>
      <c r="B3075" s="18" t="s">
        <v>6442</v>
      </c>
    </row>
    <row r="3076" spans="1:2" x14ac:dyDescent="0.25">
      <c r="A3076" t="s">
        <v>6099</v>
      </c>
      <c r="B3076" s="18" t="s">
        <v>6443</v>
      </c>
    </row>
    <row r="3077" spans="1:2" x14ac:dyDescent="0.25">
      <c r="A3077" t="s">
        <v>6100</v>
      </c>
      <c r="B3077" s="18" t="s">
        <v>6444</v>
      </c>
    </row>
    <row r="3078" spans="1:2" x14ac:dyDescent="0.25">
      <c r="A3078" t="s">
        <v>6101</v>
      </c>
      <c r="B3078" s="18" t="s">
        <v>6445</v>
      </c>
    </row>
    <row r="3079" spans="1:2" x14ac:dyDescent="0.25">
      <c r="A3079" t="s">
        <v>6102</v>
      </c>
      <c r="B3079" s="18" t="s">
        <v>6446</v>
      </c>
    </row>
    <row r="3080" spans="1:2" x14ac:dyDescent="0.25">
      <c r="A3080" t="s">
        <v>6103</v>
      </c>
      <c r="B3080" s="18" t="s">
        <v>6447</v>
      </c>
    </row>
    <row r="3081" spans="1:2" x14ac:dyDescent="0.25">
      <c r="A3081" t="s">
        <v>3840</v>
      </c>
      <c r="B3081" s="18" t="s">
        <v>6448</v>
      </c>
    </row>
    <row r="3082" spans="1:2" x14ac:dyDescent="0.25">
      <c r="A3082" t="s">
        <v>6104</v>
      </c>
      <c r="B3082" s="18" t="s">
        <v>6449</v>
      </c>
    </row>
    <row r="3083" spans="1:2" x14ac:dyDescent="0.25">
      <c r="A3083" t="s">
        <v>6105</v>
      </c>
      <c r="B3083" s="18" t="s">
        <v>6450</v>
      </c>
    </row>
    <row r="3084" spans="1:2" x14ac:dyDescent="0.25">
      <c r="A3084" t="s">
        <v>6106</v>
      </c>
      <c r="B3084" s="18" t="s">
        <v>6451</v>
      </c>
    </row>
    <row r="3085" spans="1:2" x14ac:dyDescent="0.25">
      <c r="A3085" t="s">
        <v>6107</v>
      </c>
      <c r="B3085" s="18" t="s">
        <v>6452</v>
      </c>
    </row>
    <row r="3086" spans="1:2" x14ac:dyDescent="0.25">
      <c r="A3086" t="s">
        <v>6108</v>
      </c>
      <c r="B3086" s="18" t="s">
        <v>6453</v>
      </c>
    </row>
    <row r="3087" spans="1:2" x14ac:dyDescent="0.25">
      <c r="A3087" t="s">
        <v>6109</v>
      </c>
      <c r="B3087" s="18" t="s">
        <v>6454</v>
      </c>
    </row>
    <row r="3088" spans="1:2" x14ac:dyDescent="0.25">
      <c r="A3088" t="s">
        <v>5634</v>
      </c>
      <c r="B3088" s="18" t="s">
        <v>6455</v>
      </c>
    </row>
    <row r="3089" spans="1:2" x14ac:dyDescent="0.25">
      <c r="A3089" t="s">
        <v>5441</v>
      </c>
      <c r="B3089" s="18" t="s">
        <v>6456</v>
      </c>
    </row>
    <row r="3090" spans="1:2" x14ac:dyDescent="0.25">
      <c r="A3090" t="s">
        <v>6110</v>
      </c>
      <c r="B3090" s="18" t="s">
        <v>6457</v>
      </c>
    </row>
    <row r="3091" spans="1:2" x14ac:dyDescent="0.25">
      <c r="A3091" t="s">
        <v>6111</v>
      </c>
      <c r="B3091" s="18" t="s">
        <v>6458</v>
      </c>
    </row>
    <row r="3092" spans="1:2" x14ac:dyDescent="0.25">
      <c r="A3092" t="s">
        <v>6112</v>
      </c>
      <c r="B3092" s="18" t="s">
        <v>6459</v>
      </c>
    </row>
    <row r="3093" spans="1:2" x14ac:dyDescent="0.25">
      <c r="A3093" t="s">
        <v>6113</v>
      </c>
      <c r="B3093" s="18" t="s">
        <v>6460</v>
      </c>
    </row>
    <row r="3094" spans="1:2" x14ac:dyDescent="0.25">
      <c r="A3094" t="s">
        <v>6114</v>
      </c>
      <c r="B3094" s="18" t="s">
        <v>6461</v>
      </c>
    </row>
    <row r="3095" spans="1:2" x14ac:dyDescent="0.25">
      <c r="A3095" t="s">
        <v>4698</v>
      </c>
      <c r="B3095" s="18" t="s">
        <v>6462</v>
      </c>
    </row>
    <row r="3096" spans="1:2" x14ac:dyDescent="0.25">
      <c r="A3096" t="s">
        <v>6115</v>
      </c>
      <c r="B3096" s="18" t="s">
        <v>6463</v>
      </c>
    </row>
    <row r="3097" spans="1:2" x14ac:dyDescent="0.25">
      <c r="A3097" t="s">
        <v>6116</v>
      </c>
      <c r="B3097" s="18" t="s">
        <v>6464</v>
      </c>
    </row>
    <row r="3098" spans="1:2" x14ac:dyDescent="0.25">
      <c r="A3098" t="s">
        <v>6117</v>
      </c>
      <c r="B3098" s="18" t="s">
        <v>6465</v>
      </c>
    </row>
    <row r="3099" spans="1:2" x14ac:dyDescent="0.25">
      <c r="A3099" t="s">
        <v>6118</v>
      </c>
      <c r="B3099" s="18" t="s">
        <v>6466</v>
      </c>
    </row>
    <row r="3100" spans="1:2" x14ac:dyDescent="0.25">
      <c r="A3100" t="s">
        <v>6119</v>
      </c>
      <c r="B3100" s="18" t="s">
        <v>6467</v>
      </c>
    </row>
    <row r="3101" spans="1:2" x14ac:dyDescent="0.25">
      <c r="A3101" t="s">
        <v>4768</v>
      </c>
      <c r="B3101" s="18" t="s">
        <v>6468</v>
      </c>
    </row>
    <row r="3102" spans="1:2" x14ac:dyDescent="0.25">
      <c r="A3102" t="s">
        <v>6120</v>
      </c>
      <c r="B3102" s="18" t="s">
        <v>6469</v>
      </c>
    </row>
    <row r="3103" spans="1:2" x14ac:dyDescent="0.25">
      <c r="A3103" t="s">
        <v>6121</v>
      </c>
      <c r="B3103" s="18" t="s">
        <v>6470</v>
      </c>
    </row>
    <row r="3104" spans="1:2" x14ac:dyDescent="0.25">
      <c r="A3104" t="s">
        <v>6122</v>
      </c>
      <c r="B3104" s="18" t="s">
        <v>6471</v>
      </c>
    </row>
    <row r="3105" spans="1:2" x14ac:dyDescent="0.25">
      <c r="A3105" t="s">
        <v>6123</v>
      </c>
      <c r="B3105" s="18" t="s">
        <v>6472</v>
      </c>
    </row>
    <row r="3106" spans="1:2" x14ac:dyDescent="0.25">
      <c r="A3106" t="s">
        <v>6124</v>
      </c>
      <c r="B3106" s="18" t="s">
        <v>6473</v>
      </c>
    </row>
    <row r="3107" spans="1:2" x14ac:dyDescent="0.25">
      <c r="A3107" t="s">
        <v>5697</v>
      </c>
      <c r="B3107" s="18" t="s">
        <v>6474</v>
      </c>
    </row>
    <row r="3108" spans="1:2" x14ac:dyDescent="0.25">
      <c r="A3108" t="s">
        <v>5760</v>
      </c>
      <c r="B3108" s="18" t="s">
        <v>6475</v>
      </c>
    </row>
    <row r="3109" spans="1:2" x14ac:dyDescent="0.25">
      <c r="A3109" t="s">
        <v>5207</v>
      </c>
      <c r="B3109" s="18" t="s">
        <v>6476</v>
      </c>
    </row>
    <row r="3110" spans="1:2" x14ac:dyDescent="0.25">
      <c r="A3110" t="s">
        <v>6125</v>
      </c>
      <c r="B3110" s="18" t="s">
        <v>6477</v>
      </c>
    </row>
    <row r="3111" spans="1:2" x14ac:dyDescent="0.25">
      <c r="A3111" t="s">
        <v>6126</v>
      </c>
      <c r="B3111" s="18" t="s">
        <v>6478</v>
      </c>
    </row>
    <row r="3112" spans="1:2" x14ac:dyDescent="0.25">
      <c r="A3112" t="s">
        <v>6127</v>
      </c>
      <c r="B3112" s="18" t="s">
        <v>6479</v>
      </c>
    </row>
    <row r="3113" spans="1:2" x14ac:dyDescent="0.25">
      <c r="A3113" t="s">
        <v>6128</v>
      </c>
      <c r="B3113" s="18" t="s">
        <v>6480</v>
      </c>
    </row>
    <row r="3114" spans="1:2" x14ac:dyDescent="0.25">
      <c r="A3114" t="s">
        <v>5949</v>
      </c>
      <c r="B3114" s="18" t="s">
        <v>6481</v>
      </c>
    </row>
    <row r="3115" spans="1:2" x14ac:dyDescent="0.25">
      <c r="A3115" t="s">
        <v>6129</v>
      </c>
      <c r="B3115" s="18" t="s">
        <v>6482</v>
      </c>
    </row>
    <row r="3116" spans="1:2" x14ac:dyDescent="0.25">
      <c r="A3116" t="s">
        <v>6130</v>
      </c>
      <c r="B3116" s="18" t="s">
        <v>6483</v>
      </c>
    </row>
    <row r="3117" spans="1:2" x14ac:dyDescent="0.25">
      <c r="A3117" t="s">
        <v>6131</v>
      </c>
      <c r="B3117" s="18" t="s">
        <v>6484</v>
      </c>
    </row>
    <row r="3118" spans="1:2" x14ac:dyDescent="0.25">
      <c r="A3118" t="s">
        <v>6132</v>
      </c>
      <c r="B3118" s="18" t="s">
        <v>6485</v>
      </c>
    </row>
    <row r="3119" spans="1:2" x14ac:dyDescent="0.25">
      <c r="A3119" t="s">
        <v>5898</v>
      </c>
      <c r="B3119" s="18" t="s">
        <v>6486</v>
      </c>
    </row>
    <row r="3120" spans="1:2" x14ac:dyDescent="0.25">
      <c r="A3120" t="s">
        <v>3752</v>
      </c>
      <c r="B3120" s="18" t="s">
        <v>6487</v>
      </c>
    </row>
    <row r="3121" spans="1:2" x14ac:dyDescent="0.25">
      <c r="A3121" t="s">
        <v>6133</v>
      </c>
      <c r="B3121" s="18" t="s">
        <v>6488</v>
      </c>
    </row>
    <row r="3122" spans="1:2" x14ac:dyDescent="0.25">
      <c r="A3122" t="s">
        <v>4506</v>
      </c>
      <c r="B3122" s="18" t="s">
        <v>6489</v>
      </c>
    </row>
    <row r="3123" spans="1:2" x14ac:dyDescent="0.25">
      <c r="A3123" t="s">
        <v>6134</v>
      </c>
      <c r="B3123" s="18" t="s">
        <v>6490</v>
      </c>
    </row>
    <row r="3124" spans="1:2" x14ac:dyDescent="0.25">
      <c r="A3124" t="s">
        <v>3586</v>
      </c>
      <c r="B3124" s="18" t="s">
        <v>6491</v>
      </c>
    </row>
    <row r="3125" spans="1:2" x14ac:dyDescent="0.25">
      <c r="A3125" t="s">
        <v>6135</v>
      </c>
      <c r="B3125" s="18" t="s">
        <v>6492</v>
      </c>
    </row>
    <row r="3126" spans="1:2" x14ac:dyDescent="0.25">
      <c r="A3126" t="s">
        <v>6136</v>
      </c>
      <c r="B3126" s="18" t="s">
        <v>6493</v>
      </c>
    </row>
    <row r="3127" spans="1:2" x14ac:dyDescent="0.25">
      <c r="A3127" t="s">
        <v>5778</v>
      </c>
      <c r="B3127" s="18" t="s">
        <v>6494</v>
      </c>
    </row>
    <row r="3128" spans="1:2" x14ac:dyDescent="0.25">
      <c r="A3128" t="s">
        <v>6137</v>
      </c>
      <c r="B3128" s="18" t="s">
        <v>6495</v>
      </c>
    </row>
    <row r="3129" spans="1:2" x14ac:dyDescent="0.25">
      <c r="A3129" t="s">
        <v>6138</v>
      </c>
      <c r="B3129" s="18" t="s">
        <v>6496</v>
      </c>
    </row>
    <row r="3130" spans="1:2" x14ac:dyDescent="0.25">
      <c r="A3130" t="s">
        <v>6139</v>
      </c>
      <c r="B3130" s="18" t="s">
        <v>6497</v>
      </c>
    </row>
    <row r="3131" spans="1:2" x14ac:dyDescent="0.25">
      <c r="A3131" t="s">
        <v>6140</v>
      </c>
      <c r="B3131" s="18" t="s">
        <v>6498</v>
      </c>
    </row>
    <row r="3132" spans="1:2" x14ac:dyDescent="0.25">
      <c r="A3132" t="s">
        <v>4915</v>
      </c>
      <c r="B3132" s="18" t="s">
        <v>6499</v>
      </c>
    </row>
    <row r="3133" spans="1:2" x14ac:dyDescent="0.25">
      <c r="A3133" t="s">
        <v>6066</v>
      </c>
      <c r="B3133" s="18" t="s">
        <v>6500</v>
      </c>
    </row>
    <row r="3134" spans="1:2" x14ac:dyDescent="0.25">
      <c r="A3134" t="s">
        <v>6141</v>
      </c>
      <c r="B3134" s="18" t="s">
        <v>6501</v>
      </c>
    </row>
    <row r="3135" spans="1:2" x14ac:dyDescent="0.25">
      <c r="A3135" t="s">
        <v>5959</v>
      </c>
      <c r="B3135" s="18" t="s">
        <v>6502</v>
      </c>
    </row>
    <row r="3136" spans="1:2" x14ac:dyDescent="0.25">
      <c r="A3136" t="s">
        <v>6142</v>
      </c>
      <c r="B3136" s="18" t="s">
        <v>6503</v>
      </c>
    </row>
    <row r="3137" spans="1:2" x14ac:dyDescent="0.25">
      <c r="A3137" t="s">
        <v>6143</v>
      </c>
      <c r="B3137" s="18" t="s">
        <v>6504</v>
      </c>
    </row>
    <row r="3138" spans="1:2" x14ac:dyDescent="0.25">
      <c r="A3138" t="s">
        <v>5298</v>
      </c>
      <c r="B3138" s="18" t="s">
        <v>6505</v>
      </c>
    </row>
    <row r="3139" spans="1:2" x14ac:dyDescent="0.25">
      <c r="A3139" t="s">
        <v>6115</v>
      </c>
      <c r="B3139" s="18" t="s">
        <v>6506</v>
      </c>
    </row>
    <row r="3140" spans="1:2" x14ac:dyDescent="0.25">
      <c r="A3140" t="s">
        <v>6144</v>
      </c>
      <c r="B3140" s="18" t="s">
        <v>6507</v>
      </c>
    </row>
    <row r="3141" spans="1:2" x14ac:dyDescent="0.25">
      <c r="A3141" t="s">
        <v>3750</v>
      </c>
      <c r="B3141" s="18" t="s">
        <v>6508</v>
      </c>
    </row>
    <row r="3142" spans="1:2" x14ac:dyDescent="0.25">
      <c r="A3142" t="s">
        <v>6145</v>
      </c>
      <c r="B3142" s="18" t="s">
        <v>6509</v>
      </c>
    </row>
    <row r="3143" spans="1:2" x14ac:dyDescent="0.25">
      <c r="A3143" t="s">
        <v>6146</v>
      </c>
      <c r="B3143" s="18" t="s">
        <v>6510</v>
      </c>
    </row>
    <row r="3144" spans="1:2" x14ac:dyDescent="0.25">
      <c r="A3144" t="s">
        <v>6147</v>
      </c>
      <c r="B3144" s="18" t="s">
        <v>6511</v>
      </c>
    </row>
    <row r="3145" spans="1:2" x14ac:dyDescent="0.25">
      <c r="A3145" t="s">
        <v>6148</v>
      </c>
      <c r="B3145" s="18" t="s">
        <v>6512</v>
      </c>
    </row>
    <row r="3146" spans="1:2" x14ac:dyDescent="0.25">
      <c r="A3146" t="s">
        <v>6149</v>
      </c>
      <c r="B3146" s="18" t="s">
        <v>6513</v>
      </c>
    </row>
    <row r="3147" spans="1:2" x14ac:dyDescent="0.25">
      <c r="A3147" t="s">
        <v>3590</v>
      </c>
      <c r="B3147" s="18" t="s">
        <v>6514</v>
      </c>
    </row>
    <row r="3148" spans="1:2" x14ac:dyDescent="0.25">
      <c r="A3148" t="s">
        <v>6150</v>
      </c>
      <c r="B3148" s="18" t="s">
        <v>6515</v>
      </c>
    </row>
    <row r="3149" spans="1:2" x14ac:dyDescent="0.25">
      <c r="A3149" t="s">
        <v>6151</v>
      </c>
      <c r="B3149" s="18" t="s">
        <v>6516</v>
      </c>
    </row>
    <row r="3150" spans="1:2" x14ac:dyDescent="0.25">
      <c r="A3150" t="s">
        <v>6152</v>
      </c>
      <c r="B3150" s="18" t="s">
        <v>6517</v>
      </c>
    </row>
    <row r="3151" spans="1:2" x14ac:dyDescent="0.25">
      <c r="A3151" t="s">
        <v>6153</v>
      </c>
      <c r="B3151" s="18" t="s">
        <v>6518</v>
      </c>
    </row>
    <row r="3152" spans="1:2" x14ac:dyDescent="0.25">
      <c r="A3152" t="s">
        <v>6154</v>
      </c>
      <c r="B3152" s="18" t="s">
        <v>6519</v>
      </c>
    </row>
    <row r="3153" spans="1:2" x14ac:dyDescent="0.25">
      <c r="A3153" t="s">
        <v>3717</v>
      </c>
      <c r="B3153" s="18" t="s">
        <v>6520</v>
      </c>
    </row>
    <row r="3154" spans="1:2" x14ac:dyDescent="0.25">
      <c r="A3154" t="s">
        <v>6155</v>
      </c>
      <c r="B3154" s="18" t="s">
        <v>6521</v>
      </c>
    </row>
    <row r="3155" spans="1:2" x14ac:dyDescent="0.25">
      <c r="A3155" t="s">
        <v>6156</v>
      </c>
      <c r="B3155" s="18" t="s">
        <v>6522</v>
      </c>
    </row>
    <row r="3156" spans="1:2" x14ac:dyDescent="0.25">
      <c r="A3156" t="s">
        <v>6157</v>
      </c>
      <c r="B3156" s="18" t="s">
        <v>6523</v>
      </c>
    </row>
    <row r="3157" spans="1:2" x14ac:dyDescent="0.25">
      <c r="A3157" t="s">
        <v>6158</v>
      </c>
      <c r="B3157" s="18" t="s">
        <v>6524</v>
      </c>
    </row>
    <row r="3158" spans="1:2" x14ac:dyDescent="0.25">
      <c r="A3158" t="s">
        <v>6159</v>
      </c>
      <c r="B3158" s="18" t="s">
        <v>6525</v>
      </c>
    </row>
    <row r="3159" spans="1:2" x14ac:dyDescent="0.25">
      <c r="A3159" t="s">
        <v>6160</v>
      </c>
      <c r="B3159" s="18" t="s">
        <v>6526</v>
      </c>
    </row>
    <row r="3160" spans="1:2" x14ac:dyDescent="0.25">
      <c r="A3160" t="s">
        <v>6161</v>
      </c>
      <c r="B3160" s="18" t="s">
        <v>6527</v>
      </c>
    </row>
    <row r="3161" spans="1:2" x14ac:dyDescent="0.25">
      <c r="A3161" t="s">
        <v>6162</v>
      </c>
      <c r="B3161" s="18" t="s">
        <v>6528</v>
      </c>
    </row>
    <row r="3162" spans="1:2" x14ac:dyDescent="0.25">
      <c r="A3162" t="s">
        <v>3606</v>
      </c>
      <c r="B3162" s="18" t="s">
        <v>6529</v>
      </c>
    </row>
    <row r="3163" spans="1:2" x14ac:dyDescent="0.25">
      <c r="A3163" t="s">
        <v>6163</v>
      </c>
      <c r="B3163" s="18" t="s">
        <v>6530</v>
      </c>
    </row>
    <row r="3164" spans="1:2" x14ac:dyDescent="0.25">
      <c r="A3164" t="s">
        <v>6164</v>
      </c>
      <c r="B3164" s="18" t="s">
        <v>6531</v>
      </c>
    </row>
    <row r="3165" spans="1:2" x14ac:dyDescent="0.25">
      <c r="A3165" t="s">
        <v>6165</v>
      </c>
      <c r="B3165" s="18" t="s">
        <v>6532</v>
      </c>
    </row>
    <row r="3166" spans="1:2" x14ac:dyDescent="0.25">
      <c r="A3166" t="s">
        <v>5168</v>
      </c>
      <c r="B3166" s="18" t="s">
        <v>6533</v>
      </c>
    </row>
    <row r="3167" spans="1:2" x14ac:dyDescent="0.25">
      <c r="A3167" t="s">
        <v>6006</v>
      </c>
      <c r="B3167" s="18" t="s">
        <v>6534</v>
      </c>
    </row>
    <row r="3168" spans="1:2" x14ac:dyDescent="0.25">
      <c r="A3168" t="s">
        <v>4770</v>
      </c>
      <c r="B3168" s="18" t="s">
        <v>6535</v>
      </c>
    </row>
    <row r="3169" spans="1:2" x14ac:dyDescent="0.25">
      <c r="A3169" t="s">
        <v>3569</v>
      </c>
      <c r="B3169" s="18" t="s">
        <v>6536</v>
      </c>
    </row>
    <row r="3170" spans="1:2" x14ac:dyDescent="0.25">
      <c r="A3170" t="s">
        <v>6166</v>
      </c>
      <c r="B3170" s="18" t="s">
        <v>6537</v>
      </c>
    </row>
    <row r="3171" spans="1:2" x14ac:dyDescent="0.25">
      <c r="A3171" t="s">
        <v>5331</v>
      </c>
      <c r="B3171" s="18" t="s">
        <v>6538</v>
      </c>
    </row>
    <row r="3172" spans="1:2" x14ac:dyDescent="0.25">
      <c r="A3172" t="s">
        <v>4667</v>
      </c>
      <c r="B3172" s="18" t="s">
        <v>6539</v>
      </c>
    </row>
    <row r="3173" spans="1:2" x14ac:dyDescent="0.25">
      <c r="A3173" t="s">
        <v>4460</v>
      </c>
      <c r="B3173" s="18" t="s">
        <v>6540</v>
      </c>
    </row>
    <row r="3174" spans="1:2" x14ac:dyDescent="0.25">
      <c r="A3174" t="s">
        <v>6167</v>
      </c>
      <c r="B3174" s="18" t="s">
        <v>6541</v>
      </c>
    </row>
    <row r="3175" spans="1:2" x14ac:dyDescent="0.25">
      <c r="A3175" t="s">
        <v>6168</v>
      </c>
      <c r="B3175" s="18" t="s">
        <v>6542</v>
      </c>
    </row>
    <row r="3176" spans="1:2" x14ac:dyDescent="0.25">
      <c r="A3176" t="s">
        <v>6169</v>
      </c>
      <c r="B3176" s="18" t="s">
        <v>6543</v>
      </c>
    </row>
    <row r="3177" spans="1:2" x14ac:dyDescent="0.25">
      <c r="A3177" t="s">
        <v>6170</v>
      </c>
      <c r="B3177" s="18" t="s">
        <v>6544</v>
      </c>
    </row>
    <row r="3178" spans="1:2" x14ac:dyDescent="0.25">
      <c r="A3178" t="s">
        <v>6171</v>
      </c>
      <c r="B3178" s="18" t="s">
        <v>6545</v>
      </c>
    </row>
    <row r="3179" spans="1:2" x14ac:dyDescent="0.25">
      <c r="A3179" t="s">
        <v>6172</v>
      </c>
      <c r="B3179" s="18" t="s">
        <v>6546</v>
      </c>
    </row>
    <row r="3180" spans="1:2" x14ac:dyDescent="0.25">
      <c r="A3180" t="s">
        <v>4163</v>
      </c>
      <c r="B3180" s="18" t="s">
        <v>6547</v>
      </c>
    </row>
    <row r="3181" spans="1:2" x14ac:dyDescent="0.25">
      <c r="A3181" t="s">
        <v>6173</v>
      </c>
      <c r="B3181" s="18" t="s">
        <v>6548</v>
      </c>
    </row>
    <row r="3182" spans="1:2" x14ac:dyDescent="0.25">
      <c r="A3182" t="s">
        <v>6174</v>
      </c>
      <c r="B3182" s="18" t="s">
        <v>6549</v>
      </c>
    </row>
    <row r="3183" spans="1:2" x14ac:dyDescent="0.25">
      <c r="A3183" t="s">
        <v>6175</v>
      </c>
      <c r="B3183" s="18" t="s">
        <v>6550</v>
      </c>
    </row>
    <row r="3184" spans="1:2" x14ac:dyDescent="0.25">
      <c r="A3184" t="s">
        <v>6176</v>
      </c>
      <c r="B3184" s="18" t="s">
        <v>6551</v>
      </c>
    </row>
    <row r="3185" spans="1:2" x14ac:dyDescent="0.25">
      <c r="A3185" t="s">
        <v>6177</v>
      </c>
      <c r="B3185" s="18" t="s">
        <v>6552</v>
      </c>
    </row>
    <row r="3186" spans="1:2" x14ac:dyDescent="0.25">
      <c r="A3186" t="s">
        <v>6178</v>
      </c>
      <c r="B3186" s="18" t="s">
        <v>6553</v>
      </c>
    </row>
    <row r="3187" spans="1:2" x14ac:dyDescent="0.25">
      <c r="A3187" t="s">
        <v>6179</v>
      </c>
      <c r="B3187" s="18" t="s">
        <v>6554</v>
      </c>
    </row>
    <row r="3188" spans="1:2" x14ac:dyDescent="0.25">
      <c r="A3188" t="s">
        <v>6180</v>
      </c>
      <c r="B3188" s="18" t="s">
        <v>6555</v>
      </c>
    </row>
    <row r="3189" spans="1:2" x14ac:dyDescent="0.25">
      <c r="A3189" t="s">
        <v>6181</v>
      </c>
      <c r="B3189" s="18" t="s">
        <v>6556</v>
      </c>
    </row>
    <row r="3190" spans="1:2" x14ac:dyDescent="0.25">
      <c r="A3190" t="s">
        <v>5655</v>
      </c>
      <c r="B3190" s="18" t="s">
        <v>6557</v>
      </c>
    </row>
    <row r="3191" spans="1:2" x14ac:dyDescent="0.25">
      <c r="A3191" t="s">
        <v>6182</v>
      </c>
      <c r="B3191" s="18" t="s">
        <v>6558</v>
      </c>
    </row>
    <row r="3192" spans="1:2" x14ac:dyDescent="0.25">
      <c r="A3192" t="s">
        <v>6183</v>
      </c>
      <c r="B3192" s="18" t="s">
        <v>6559</v>
      </c>
    </row>
    <row r="3193" spans="1:2" x14ac:dyDescent="0.25">
      <c r="A3193" t="s">
        <v>6184</v>
      </c>
      <c r="B3193" s="18" t="s">
        <v>6560</v>
      </c>
    </row>
    <row r="3194" spans="1:2" x14ac:dyDescent="0.25">
      <c r="A3194" t="s">
        <v>6185</v>
      </c>
      <c r="B3194" s="18" t="s">
        <v>6561</v>
      </c>
    </row>
    <row r="3195" spans="1:2" x14ac:dyDescent="0.25">
      <c r="A3195" t="s">
        <v>6186</v>
      </c>
      <c r="B3195" s="18" t="s">
        <v>6562</v>
      </c>
    </row>
    <row r="3196" spans="1:2" x14ac:dyDescent="0.25">
      <c r="A3196" t="s">
        <v>6187</v>
      </c>
      <c r="B3196" s="18" t="s">
        <v>6563</v>
      </c>
    </row>
    <row r="3197" spans="1:2" x14ac:dyDescent="0.25">
      <c r="A3197" t="s">
        <v>6188</v>
      </c>
      <c r="B3197" s="18" t="s">
        <v>6564</v>
      </c>
    </row>
    <row r="3198" spans="1:2" x14ac:dyDescent="0.25">
      <c r="A3198" t="s">
        <v>4415</v>
      </c>
      <c r="B3198" s="18" t="s">
        <v>6565</v>
      </c>
    </row>
    <row r="3199" spans="1:2" x14ac:dyDescent="0.25">
      <c r="A3199" t="s">
        <v>3781</v>
      </c>
      <c r="B3199" s="18" t="s">
        <v>6566</v>
      </c>
    </row>
    <row r="3200" spans="1:2" x14ac:dyDescent="0.25">
      <c r="A3200" t="s">
        <v>4868</v>
      </c>
      <c r="B3200" s="18" t="s">
        <v>6567</v>
      </c>
    </row>
    <row r="3201" spans="1:2" x14ac:dyDescent="0.25">
      <c r="A3201" t="s">
        <v>6189</v>
      </c>
      <c r="B3201" s="18" t="s">
        <v>6568</v>
      </c>
    </row>
    <row r="3202" spans="1:2" x14ac:dyDescent="0.25">
      <c r="A3202" t="s">
        <v>6190</v>
      </c>
      <c r="B3202" s="18" t="s">
        <v>6569</v>
      </c>
    </row>
    <row r="3203" spans="1:2" x14ac:dyDescent="0.25">
      <c r="A3203" t="s">
        <v>6191</v>
      </c>
      <c r="B3203" s="18" t="s">
        <v>6570</v>
      </c>
    </row>
    <row r="3204" spans="1:2" x14ac:dyDescent="0.25">
      <c r="A3204" t="s">
        <v>6192</v>
      </c>
      <c r="B3204" s="18" t="s">
        <v>6571</v>
      </c>
    </row>
    <row r="3205" spans="1:2" x14ac:dyDescent="0.25">
      <c r="A3205" t="s">
        <v>6193</v>
      </c>
      <c r="B3205" s="18" t="s">
        <v>6572</v>
      </c>
    </row>
    <row r="3206" spans="1:2" x14ac:dyDescent="0.25">
      <c r="A3206" t="s">
        <v>4466</v>
      </c>
      <c r="B3206" s="18" t="s">
        <v>6573</v>
      </c>
    </row>
    <row r="3207" spans="1:2" x14ac:dyDescent="0.25">
      <c r="A3207" t="s">
        <v>6194</v>
      </c>
      <c r="B3207" s="18" t="s">
        <v>6574</v>
      </c>
    </row>
    <row r="3208" spans="1:2" x14ac:dyDescent="0.25">
      <c r="A3208" t="s">
        <v>6195</v>
      </c>
      <c r="B3208" s="18" t="s">
        <v>6575</v>
      </c>
    </row>
    <row r="3209" spans="1:2" x14ac:dyDescent="0.25">
      <c r="A3209" t="s">
        <v>6001</v>
      </c>
      <c r="B3209" s="18" t="s">
        <v>6576</v>
      </c>
    </row>
    <row r="3210" spans="1:2" x14ac:dyDescent="0.25">
      <c r="A3210" t="s">
        <v>5273</v>
      </c>
      <c r="B3210" s="18" t="s">
        <v>6577</v>
      </c>
    </row>
    <row r="3211" spans="1:2" x14ac:dyDescent="0.25">
      <c r="A3211" t="s">
        <v>6196</v>
      </c>
      <c r="B3211" s="18" t="s">
        <v>6578</v>
      </c>
    </row>
    <row r="3212" spans="1:2" x14ac:dyDescent="0.25">
      <c r="A3212" t="s">
        <v>3824</v>
      </c>
      <c r="B3212" s="18" t="s">
        <v>6579</v>
      </c>
    </row>
    <row r="3213" spans="1:2" x14ac:dyDescent="0.25">
      <c r="A3213" t="s">
        <v>6197</v>
      </c>
      <c r="B3213" s="18" t="s">
        <v>6580</v>
      </c>
    </row>
    <row r="3214" spans="1:2" x14ac:dyDescent="0.25">
      <c r="A3214" t="s">
        <v>6198</v>
      </c>
      <c r="B3214" s="18" t="s">
        <v>6581</v>
      </c>
    </row>
    <row r="3215" spans="1:2" x14ac:dyDescent="0.25">
      <c r="A3215" t="s">
        <v>6199</v>
      </c>
      <c r="B3215" s="18" t="s">
        <v>6582</v>
      </c>
    </row>
    <row r="3216" spans="1:2" x14ac:dyDescent="0.25">
      <c r="A3216" t="s">
        <v>6200</v>
      </c>
      <c r="B3216" s="18" t="s">
        <v>6583</v>
      </c>
    </row>
    <row r="3217" spans="1:2" x14ac:dyDescent="0.25">
      <c r="A3217" t="s">
        <v>6201</v>
      </c>
      <c r="B3217" s="18" t="s">
        <v>6584</v>
      </c>
    </row>
    <row r="3218" spans="1:2" x14ac:dyDescent="0.25">
      <c r="A3218" t="s">
        <v>6202</v>
      </c>
      <c r="B3218" s="18" t="s">
        <v>6585</v>
      </c>
    </row>
    <row r="3219" spans="1:2" x14ac:dyDescent="0.25">
      <c r="A3219" t="s">
        <v>6203</v>
      </c>
      <c r="B3219" s="18" t="s">
        <v>6586</v>
      </c>
    </row>
    <row r="3220" spans="1:2" x14ac:dyDescent="0.25">
      <c r="A3220" t="s">
        <v>6204</v>
      </c>
      <c r="B3220" s="18" t="s">
        <v>6587</v>
      </c>
    </row>
    <row r="3221" spans="1:2" x14ac:dyDescent="0.25">
      <c r="A3221" t="s">
        <v>6205</v>
      </c>
      <c r="B3221" s="18" t="s">
        <v>6588</v>
      </c>
    </row>
    <row r="3222" spans="1:2" x14ac:dyDescent="0.25">
      <c r="A3222" t="s">
        <v>6206</v>
      </c>
      <c r="B3222" s="18" t="s">
        <v>6589</v>
      </c>
    </row>
    <row r="3223" spans="1:2" x14ac:dyDescent="0.25">
      <c r="A3223" t="s">
        <v>4644</v>
      </c>
      <c r="B3223" s="18" t="s">
        <v>6590</v>
      </c>
    </row>
    <row r="3224" spans="1:2" x14ac:dyDescent="0.25">
      <c r="A3224" t="s">
        <v>4715</v>
      </c>
      <c r="B3224" s="18" t="s">
        <v>6591</v>
      </c>
    </row>
    <row r="3225" spans="1:2" x14ac:dyDescent="0.25">
      <c r="A3225" t="s">
        <v>6068</v>
      </c>
      <c r="B3225" s="18" t="s">
        <v>6592</v>
      </c>
    </row>
    <row r="3226" spans="1:2" x14ac:dyDescent="0.25">
      <c r="A3226" t="s">
        <v>6207</v>
      </c>
      <c r="B3226" s="18" t="s">
        <v>6593</v>
      </c>
    </row>
    <row r="3227" spans="1:2" x14ac:dyDescent="0.25">
      <c r="A3227" t="s">
        <v>6208</v>
      </c>
      <c r="B3227" s="18" t="s">
        <v>6594</v>
      </c>
    </row>
    <row r="3228" spans="1:2" x14ac:dyDescent="0.25">
      <c r="A3228" t="s">
        <v>6209</v>
      </c>
      <c r="B3228" s="18" t="s">
        <v>6595</v>
      </c>
    </row>
    <row r="3229" spans="1:2" x14ac:dyDescent="0.25">
      <c r="A3229" t="s">
        <v>6210</v>
      </c>
      <c r="B3229" s="18" t="s">
        <v>6596</v>
      </c>
    </row>
    <row r="3230" spans="1:2" x14ac:dyDescent="0.25">
      <c r="A3230" t="s">
        <v>6211</v>
      </c>
      <c r="B3230" s="18" t="s">
        <v>6597</v>
      </c>
    </row>
    <row r="3231" spans="1:2" x14ac:dyDescent="0.25">
      <c r="A3231" t="s">
        <v>4792</v>
      </c>
      <c r="B3231" s="18" t="s">
        <v>6598</v>
      </c>
    </row>
    <row r="3232" spans="1:2" x14ac:dyDescent="0.25">
      <c r="A3232" t="s">
        <v>6212</v>
      </c>
      <c r="B3232" s="18" t="s">
        <v>6599</v>
      </c>
    </row>
    <row r="3233" spans="1:2" x14ac:dyDescent="0.25">
      <c r="A3233" t="s">
        <v>3606</v>
      </c>
      <c r="B3233" s="18" t="s">
        <v>6600</v>
      </c>
    </row>
    <row r="3234" spans="1:2" x14ac:dyDescent="0.25">
      <c r="A3234" t="s">
        <v>6213</v>
      </c>
      <c r="B3234" s="18" t="s">
        <v>6601</v>
      </c>
    </row>
    <row r="3235" spans="1:2" x14ac:dyDescent="0.25">
      <c r="A3235" t="s">
        <v>6214</v>
      </c>
      <c r="B3235" s="18" t="s">
        <v>6602</v>
      </c>
    </row>
    <row r="3236" spans="1:2" x14ac:dyDescent="0.25">
      <c r="A3236" t="s">
        <v>6215</v>
      </c>
      <c r="B3236" s="18" t="s">
        <v>6603</v>
      </c>
    </row>
    <row r="3237" spans="1:2" x14ac:dyDescent="0.25">
      <c r="A3237" t="s">
        <v>6216</v>
      </c>
      <c r="B3237" s="18" t="s">
        <v>6604</v>
      </c>
    </row>
    <row r="3238" spans="1:2" x14ac:dyDescent="0.25">
      <c r="A3238" t="s">
        <v>6217</v>
      </c>
      <c r="B3238" s="18" t="s">
        <v>6605</v>
      </c>
    </row>
    <row r="3239" spans="1:2" x14ac:dyDescent="0.25">
      <c r="A3239" t="s">
        <v>5093</v>
      </c>
      <c r="B3239" s="18" t="s">
        <v>6606</v>
      </c>
    </row>
    <row r="3240" spans="1:2" x14ac:dyDescent="0.25">
      <c r="A3240" t="s">
        <v>6218</v>
      </c>
      <c r="B3240" s="18" t="s">
        <v>6607</v>
      </c>
    </row>
    <row r="3241" spans="1:2" x14ac:dyDescent="0.25">
      <c r="A3241" t="s">
        <v>6219</v>
      </c>
      <c r="B3241" s="18" t="s">
        <v>6608</v>
      </c>
    </row>
    <row r="3242" spans="1:2" x14ac:dyDescent="0.25">
      <c r="A3242" t="s">
        <v>6220</v>
      </c>
      <c r="B3242" s="18" t="s">
        <v>6609</v>
      </c>
    </row>
    <row r="3243" spans="1:2" x14ac:dyDescent="0.25">
      <c r="A3243" t="s">
        <v>4323</v>
      </c>
      <c r="B3243" s="18" t="s">
        <v>6610</v>
      </c>
    </row>
    <row r="3244" spans="1:2" x14ac:dyDescent="0.25">
      <c r="A3244" t="s">
        <v>6221</v>
      </c>
      <c r="B3244" s="18" t="s">
        <v>6611</v>
      </c>
    </row>
    <row r="3245" spans="1:2" x14ac:dyDescent="0.25">
      <c r="A3245" t="s">
        <v>6222</v>
      </c>
      <c r="B3245" s="18" t="s">
        <v>6612</v>
      </c>
    </row>
    <row r="3246" spans="1:2" x14ac:dyDescent="0.25">
      <c r="A3246" t="s">
        <v>5354</v>
      </c>
      <c r="B3246" s="18" t="s">
        <v>6613</v>
      </c>
    </row>
    <row r="3247" spans="1:2" x14ac:dyDescent="0.25">
      <c r="A3247" t="s">
        <v>6223</v>
      </c>
      <c r="B3247" s="18" t="s">
        <v>6614</v>
      </c>
    </row>
    <row r="3248" spans="1:2" x14ac:dyDescent="0.25">
      <c r="A3248" t="s">
        <v>6224</v>
      </c>
      <c r="B3248" s="18" t="s">
        <v>6615</v>
      </c>
    </row>
    <row r="3249" spans="1:2" x14ac:dyDescent="0.25">
      <c r="A3249" t="s">
        <v>6225</v>
      </c>
      <c r="B3249" s="18" t="s">
        <v>6616</v>
      </c>
    </row>
    <row r="3250" spans="1:2" x14ac:dyDescent="0.25">
      <c r="A3250" t="s">
        <v>6226</v>
      </c>
      <c r="B3250" s="18" t="s">
        <v>6617</v>
      </c>
    </row>
    <row r="3251" spans="1:2" x14ac:dyDescent="0.25">
      <c r="A3251" t="s">
        <v>6227</v>
      </c>
      <c r="B3251" s="18" t="s">
        <v>6618</v>
      </c>
    </row>
    <row r="3252" spans="1:2" x14ac:dyDescent="0.25">
      <c r="A3252" t="s">
        <v>6228</v>
      </c>
      <c r="B3252" s="18" t="s">
        <v>6619</v>
      </c>
    </row>
    <row r="3253" spans="1:2" x14ac:dyDescent="0.25">
      <c r="A3253" t="s">
        <v>6229</v>
      </c>
      <c r="B3253" s="18" t="s">
        <v>6620</v>
      </c>
    </row>
    <row r="3254" spans="1:2" x14ac:dyDescent="0.25">
      <c r="A3254" t="s">
        <v>6230</v>
      </c>
      <c r="B3254" s="18" t="s">
        <v>6621</v>
      </c>
    </row>
    <row r="3255" spans="1:2" x14ac:dyDescent="0.25">
      <c r="A3255" t="s">
        <v>6231</v>
      </c>
      <c r="B3255" s="18" t="s">
        <v>6622</v>
      </c>
    </row>
    <row r="3256" spans="1:2" x14ac:dyDescent="0.25">
      <c r="A3256" t="s">
        <v>6232</v>
      </c>
      <c r="B3256" s="18" t="s">
        <v>6623</v>
      </c>
    </row>
    <row r="3257" spans="1:2" x14ac:dyDescent="0.25">
      <c r="A3257" t="s">
        <v>5043</v>
      </c>
      <c r="B3257" s="18" t="s">
        <v>6624</v>
      </c>
    </row>
    <row r="3258" spans="1:2" x14ac:dyDescent="0.25">
      <c r="A3258" t="s">
        <v>6233</v>
      </c>
      <c r="B3258" s="18" t="s">
        <v>6625</v>
      </c>
    </row>
    <row r="3259" spans="1:2" x14ac:dyDescent="0.25">
      <c r="A3259" t="s">
        <v>3668</v>
      </c>
      <c r="B3259" s="18" t="s">
        <v>6626</v>
      </c>
    </row>
    <row r="3260" spans="1:2" x14ac:dyDescent="0.25">
      <c r="A3260" t="s">
        <v>6234</v>
      </c>
      <c r="B3260" s="18" t="s">
        <v>6627</v>
      </c>
    </row>
    <row r="3261" spans="1:2" x14ac:dyDescent="0.25">
      <c r="A3261" t="s">
        <v>5428</v>
      </c>
      <c r="B3261" s="18" t="s">
        <v>6628</v>
      </c>
    </row>
    <row r="3262" spans="1:2" x14ac:dyDescent="0.25">
      <c r="A3262" t="s">
        <v>5411</v>
      </c>
      <c r="B3262" s="18" t="s">
        <v>6629</v>
      </c>
    </row>
    <row r="3263" spans="1:2" x14ac:dyDescent="0.25">
      <c r="A3263" t="s">
        <v>5219</v>
      </c>
      <c r="B3263" s="18" t="s">
        <v>6630</v>
      </c>
    </row>
    <row r="3264" spans="1:2" x14ac:dyDescent="0.25">
      <c r="A3264" t="s">
        <v>3609</v>
      </c>
      <c r="B3264" s="18" t="s">
        <v>6631</v>
      </c>
    </row>
    <row r="3265" spans="1:2" x14ac:dyDescent="0.25">
      <c r="A3265" t="s">
        <v>6235</v>
      </c>
      <c r="B3265" s="18" t="s">
        <v>6632</v>
      </c>
    </row>
    <row r="3266" spans="1:2" x14ac:dyDescent="0.25">
      <c r="A3266" t="s">
        <v>6236</v>
      </c>
      <c r="B3266" s="18" t="s">
        <v>6633</v>
      </c>
    </row>
    <row r="3267" spans="1:2" x14ac:dyDescent="0.25">
      <c r="A3267" t="s">
        <v>6237</v>
      </c>
      <c r="B3267" s="18" t="s">
        <v>6634</v>
      </c>
    </row>
    <row r="3268" spans="1:2" x14ac:dyDescent="0.25">
      <c r="A3268" t="s">
        <v>6238</v>
      </c>
      <c r="B3268" s="18" t="s">
        <v>6635</v>
      </c>
    </row>
    <row r="3269" spans="1:2" x14ac:dyDescent="0.25">
      <c r="A3269" t="s">
        <v>6239</v>
      </c>
      <c r="B3269" s="18" t="s">
        <v>6636</v>
      </c>
    </row>
    <row r="3270" spans="1:2" x14ac:dyDescent="0.25">
      <c r="A3270" t="s">
        <v>6240</v>
      </c>
      <c r="B3270" s="18" t="s">
        <v>6637</v>
      </c>
    </row>
    <row r="3271" spans="1:2" x14ac:dyDescent="0.25">
      <c r="A3271" t="s">
        <v>6241</v>
      </c>
      <c r="B3271" s="18" t="s">
        <v>6638</v>
      </c>
    </row>
    <row r="3272" spans="1:2" x14ac:dyDescent="0.25">
      <c r="A3272" t="s">
        <v>6242</v>
      </c>
      <c r="B3272" s="18" t="s">
        <v>6639</v>
      </c>
    </row>
    <row r="3273" spans="1:2" x14ac:dyDescent="0.25">
      <c r="A3273" t="s">
        <v>3865</v>
      </c>
      <c r="B3273" s="18" t="s">
        <v>6640</v>
      </c>
    </row>
    <row r="3274" spans="1:2" x14ac:dyDescent="0.25">
      <c r="A3274" t="s">
        <v>6243</v>
      </c>
      <c r="B3274" s="18" t="s">
        <v>6641</v>
      </c>
    </row>
    <row r="3275" spans="1:2" x14ac:dyDescent="0.25">
      <c r="A3275" t="s">
        <v>6244</v>
      </c>
      <c r="B3275" s="18" t="s">
        <v>6642</v>
      </c>
    </row>
    <row r="3276" spans="1:2" x14ac:dyDescent="0.25">
      <c r="A3276" t="s">
        <v>6245</v>
      </c>
      <c r="B3276" s="18" t="s">
        <v>6643</v>
      </c>
    </row>
    <row r="3277" spans="1:2" x14ac:dyDescent="0.25">
      <c r="A3277" t="s">
        <v>6246</v>
      </c>
      <c r="B3277" s="18" t="s">
        <v>6644</v>
      </c>
    </row>
    <row r="3278" spans="1:2" x14ac:dyDescent="0.25">
      <c r="A3278" t="s">
        <v>6247</v>
      </c>
      <c r="B3278" s="18" t="s">
        <v>6645</v>
      </c>
    </row>
    <row r="3279" spans="1:2" x14ac:dyDescent="0.25">
      <c r="A3279" t="s">
        <v>6248</v>
      </c>
      <c r="B3279" s="18" t="s">
        <v>6646</v>
      </c>
    </row>
    <row r="3280" spans="1:2" x14ac:dyDescent="0.25">
      <c r="A3280" t="s">
        <v>6016</v>
      </c>
      <c r="B3280" s="18" t="s">
        <v>6647</v>
      </c>
    </row>
    <row r="3281" spans="1:2" x14ac:dyDescent="0.25">
      <c r="A3281" t="s">
        <v>6249</v>
      </c>
      <c r="B3281" s="18" t="s">
        <v>6648</v>
      </c>
    </row>
    <row r="3282" spans="1:2" x14ac:dyDescent="0.25">
      <c r="A3282" t="s">
        <v>6250</v>
      </c>
      <c r="B3282" s="18" t="s">
        <v>6649</v>
      </c>
    </row>
    <row r="3283" spans="1:2" x14ac:dyDescent="0.25">
      <c r="A3283" t="s">
        <v>4935</v>
      </c>
      <c r="B3283" s="18" t="s">
        <v>6650</v>
      </c>
    </row>
    <row r="3284" spans="1:2" x14ac:dyDescent="0.25">
      <c r="A3284" t="s">
        <v>6251</v>
      </c>
      <c r="B3284" s="18" t="s">
        <v>6651</v>
      </c>
    </row>
    <row r="3285" spans="1:2" x14ac:dyDescent="0.25">
      <c r="A3285" t="s">
        <v>3495</v>
      </c>
      <c r="B3285" s="18" t="s">
        <v>6652</v>
      </c>
    </row>
    <row r="3286" spans="1:2" x14ac:dyDescent="0.25">
      <c r="A3286" t="s">
        <v>6252</v>
      </c>
      <c r="B3286" s="18" t="s">
        <v>6653</v>
      </c>
    </row>
    <row r="3287" spans="1:2" x14ac:dyDescent="0.25">
      <c r="A3287" t="s">
        <v>6253</v>
      </c>
      <c r="B3287" s="18" t="s">
        <v>6654</v>
      </c>
    </row>
    <row r="3288" spans="1:2" x14ac:dyDescent="0.25">
      <c r="A3288" t="s">
        <v>6254</v>
      </c>
      <c r="B3288" s="18" t="s">
        <v>6655</v>
      </c>
    </row>
    <row r="3289" spans="1:2" x14ac:dyDescent="0.25">
      <c r="A3289" t="s">
        <v>6255</v>
      </c>
      <c r="B3289" s="18" t="s">
        <v>6656</v>
      </c>
    </row>
    <row r="3290" spans="1:2" x14ac:dyDescent="0.25">
      <c r="A3290" t="s">
        <v>6256</v>
      </c>
      <c r="B3290" s="18" t="s">
        <v>6657</v>
      </c>
    </row>
    <row r="3291" spans="1:2" x14ac:dyDescent="0.25">
      <c r="A3291" t="s">
        <v>6257</v>
      </c>
      <c r="B3291" s="18" t="s">
        <v>6658</v>
      </c>
    </row>
    <row r="3292" spans="1:2" x14ac:dyDescent="0.25">
      <c r="A3292" t="s">
        <v>6258</v>
      </c>
      <c r="B3292" s="18" t="s">
        <v>6659</v>
      </c>
    </row>
    <row r="3293" spans="1:2" x14ac:dyDescent="0.25">
      <c r="A3293" t="s">
        <v>6259</v>
      </c>
      <c r="B3293" s="18" t="s">
        <v>6660</v>
      </c>
    </row>
    <row r="3294" spans="1:2" x14ac:dyDescent="0.25">
      <c r="A3294" t="s">
        <v>6260</v>
      </c>
      <c r="B3294" s="18" t="s">
        <v>6661</v>
      </c>
    </row>
    <row r="3295" spans="1:2" x14ac:dyDescent="0.25">
      <c r="A3295" t="s">
        <v>3484</v>
      </c>
      <c r="B3295" s="18" t="s">
        <v>6662</v>
      </c>
    </row>
    <row r="3296" spans="1:2" x14ac:dyDescent="0.25">
      <c r="A3296" t="s">
        <v>6261</v>
      </c>
      <c r="B3296" s="18" t="s">
        <v>6663</v>
      </c>
    </row>
    <row r="3297" spans="1:2" x14ac:dyDescent="0.25">
      <c r="A3297" t="s">
        <v>6262</v>
      </c>
      <c r="B3297" s="18" t="s">
        <v>6664</v>
      </c>
    </row>
    <row r="3298" spans="1:2" x14ac:dyDescent="0.25">
      <c r="A3298" t="s">
        <v>3736</v>
      </c>
      <c r="B3298" s="18" t="s">
        <v>6665</v>
      </c>
    </row>
    <row r="3299" spans="1:2" x14ac:dyDescent="0.25">
      <c r="A3299" t="s">
        <v>6263</v>
      </c>
      <c r="B3299" s="18" t="s">
        <v>6666</v>
      </c>
    </row>
    <row r="3300" spans="1:2" x14ac:dyDescent="0.25">
      <c r="A3300" t="s">
        <v>6264</v>
      </c>
      <c r="B3300" s="18" t="s">
        <v>6667</v>
      </c>
    </row>
    <row r="3301" spans="1:2" x14ac:dyDescent="0.25">
      <c r="A3301" t="s">
        <v>6265</v>
      </c>
      <c r="B3301" s="18" t="s">
        <v>6668</v>
      </c>
    </row>
    <row r="3302" spans="1:2" x14ac:dyDescent="0.25">
      <c r="A3302" t="s">
        <v>5777</v>
      </c>
      <c r="B3302" s="18" t="s">
        <v>6669</v>
      </c>
    </row>
    <row r="3303" spans="1:2" x14ac:dyDescent="0.25">
      <c r="A3303" t="s">
        <v>6266</v>
      </c>
      <c r="B3303" s="18" t="s">
        <v>6670</v>
      </c>
    </row>
    <row r="3304" spans="1:2" x14ac:dyDescent="0.25">
      <c r="A3304" t="s">
        <v>6267</v>
      </c>
      <c r="B3304" s="18" t="s">
        <v>6671</v>
      </c>
    </row>
    <row r="3305" spans="1:2" x14ac:dyDescent="0.25">
      <c r="A3305" t="s">
        <v>6268</v>
      </c>
      <c r="B3305" s="18" t="s">
        <v>6672</v>
      </c>
    </row>
    <row r="3306" spans="1:2" x14ac:dyDescent="0.25">
      <c r="A3306" t="s">
        <v>5622</v>
      </c>
      <c r="B3306" s="18" t="s">
        <v>6673</v>
      </c>
    </row>
    <row r="3307" spans="1:2" x14ac:dyDescent="0.25">
      <c r="A3307" t="s">
        <v>6269</v>
      </c>
      <c r="B3307" s="18" t="s">
        <v>6674</v>
      </c>
    </row>
    <row r="3308" spans="1:2" x14ac:dyDescent="0.25">
      <c r="A3308" t="s">
        <v>6270</v>
      </c>
      <c r="B3308" s="18" t="s">
        <v>6675</v>
      </c>
    </row>
    <row r="3309" spans="1:2" x14ac:dyDescent="0.25">
      <c r="A3309" t="s">
        <v>6132</v>
      </c>
      <c r="B3309" s="18" t="s">
        <v>6676</v>
      </c>
    </row>
    <row r="3310" spans="1:2" x14ac:dyDescent="0.25">
      <c r="A3310" t="s">
        <v>6271</v>
      </c>
      <c r="B3310" s="18" t="s">
        <v>6677</v>
      </c>
    </row>
    <row r="3311" spans="1:2" x14ac:dyDescent="0.25">
      <c r="A3311" t="s">
        <v>6272</v>
      </c>
      <c r="B3311" s="18" t="s">
        <v>6678</v>
      </c>
    </row>
    <row r="3312" spans="1:2" x14ac:dyDescent="0.25">
      <c r="A3312" t="s">
        <v>6273</v>
      </c>
      <c r="B3312" s="18" t="s">
        <v>6679</v>
      </c>
    </row>
    <row r="3313" spans="1:2" x14ac:dyDescent="0.25">
      <c r="A3313" t="s">
        <v>4978</v>
      </c>
      <c r="B3313" s="18" t="s">
        <v>6680</v>
      </c>
    </row>
    <row r="3314" spans="1:2" x14ac:dyDescent="0.25">
      <c r="A3314" t="s">
        <v>5783</v>
      </c>
      <c r="B3314" s="18" t="s">
        <v>6681</v>
      </c>
    </row>
    <row r="3315" spans="1:2" x14ac:dyDescent="0.25">
      <c r="A3315" t="s">
        <v>6274</v>
      </c>
      <c r="B3315" s="18" t="s">
        <v>6682</v>
      </c>
    </row>
    <row r="3316" spans="1:2" x14ac:dyDescent="0.25">
      <c r="A3316" t="s">
        <v>6275</v>
      </c>
      <c r="B3316" s="18" t="s">
        <v>6683</v>
      </c>
    </row>
    <row r="3317" spans="1:2" x14ac:dyDescent="0.25">
      <c r="A3317" t="s">
        <v>4200</v>
      </c>
      <c r="B3317" s="18" t="s">
        <v>6684</v>
      </c>
    </row>
    <row r="3318" spans="1:2" x14ac:dyDescent="0.25">
      <c r="A3318" t="s">
        <v>6276</v>
      </c>
      <c r="B3318" s="18" t="s">
        <v>6685</v>
      </c>
    </row>
    <row r="3319" spans="1:2" x14ac:dyDescent="0.25">
      <c r="A3319" t="s">
        <v>6277</v>
      </c>
      <c r="B3319" s="18" t="s">
        <v>6686</v>
      </c>
    </row>
    <row r="3320" spans="1:2" x14ac:dyDescent="0.25">
      <c r="A3320" t="s">
        <v>6278</v>
      </c>
      <c r="B3320" s="18" t="s">
        <v>6687</v>
      </c>
    </row>
    <row r="3321" spans="1:2" x14ac:dyDescent="0.25">
      <c r="A3321" t="s">
        <v>6279</v>
      </c>
      <c r="B3321" s="18" t="s">
        <v>6688</v>
      </c>
    </row>
    <row r="3322" spans="1:2" x14ac:dyDescent="0.25">
      <c r="A3322" t="s">
        <v>6280</v>
      </c>
      <c r="B3322" s="18" t="s">
        <v>6689</v>
      </c>
    </row>
    <row r="3323" spans="1:2" x14ac:dyDescent="0.25">
      <c r="A3323" t="s">
        <v>6281</v>
      </c>
      <c r="B3323" s="18" t="s">
        <v>6690</v>
      </c>
    </row>
    <row r="3324" spans="1:2" x14ac:dyDescent="0.25">
      <c r="A3324" t="s">
        <v>6282</v>
      </c>
      <c r="B3324" s="18" t="s">
        <v>6691</v>
      </c>
    </row>
    <row r="3325" spans="1:2" x14ac:dyDescent="0.25">
      <c r="A3325" t="s">
        <v>6283</v>
      </c>
      <c r="B3325" s="18" t="s">
        <v>6692</v>
      </c>
    </row>
    <row r="3326" spans="1:2" x14ac:dyDescent="0.25">
      <c r="A3326" t="s">
        <v>6284</v>
      </c>
      <c r="B3326" s="18" t="s">
        <v>6693</v>
      </c>
    </row>
    <row r="3327" spans="1:2" x14ac:dyDescent="0.25">
      <c r="A3327" t="s">
        <v>3950</v>
      </c>
      <c r="B3327" s="18" t="s">
        <v>6694</v>
      </c>
    </row>
    <row r="3328" spans="1:2" x14ac:dyDescent="0.25">
      <c r="A3328" t="s">
        <v>6285</v>
      </c>
      <c r="B3328" s="18" t="s">
        <v>6695</v>
      </c>
    </row>
    <row r="3329" spans="1:2" x14ac:dyDescent="0.25">
      <c r="A3329" t="s">
        <v>6286</v>
      </c>
      <c r="B3329" s="18" t="s">
        <v>6696</v>
      </c>
    </row>
    <row r="3330" spans="1:2" x14ac:dyDescent="0.25">
      <c r="A3330" t="s">
        <v>6287</v>
      </c>
      <c r="B3330" s="18" t="s">
        <v>6697</v>
      </c>
    </row>
    <row r="3331" spans="1:2" x14ac:dyDescent="0.25">
      <c r="A3331" t="s">
        <v>6288</v>
      </c>
      <c r="B3331" s="18" t="s">
        <v>6698</v>
      </c>
    </row>
    <row r="3332" spans="1:2" x14ac:dyDescent="0.25">
      <c r="A3332" t="s">
        <v>6289</v>
      </c>
      <c r="B3332" s="18" t="s">
        <v>6699</v>
      </c>
    </row>
    <row r="3333" spans="1:2" x14ac:dyDescent="0.25">
      <c r="A3333" t="s">
        <v>6290</v>
      </c>
      <c r="B3333" s="18" t="s">
        <v>6700</v>
      </c>
    </row>
    <row r="3334" spans="1:2" x14ac:dyDescent="0.25">
      <c r="A3334" t="s">
        <v>4485</v>
      </c>
      <c r="B3334" s="18" t="s">
        <v>6701</v>
      </c>
    </row>
    <row r="3335" spans="1:2" x14ac:dyDescent="0.25">
      <c r="A3335" t="s">
        <v>6291</v>
      </c>
      <c r="B3335" s="18" t="s">
        <v>6702</v>
      </c>
    </row>
    <row r="3336" spans="1:2" x14ac:dyDescent="0.25">
      <c r="A3336" t="s">
        <v>6292</v>
      </c>
      <c r="B3336" s="18" t="s">
        <v>6703</v>
      </c>
    </row>
    <row r="3337" spans="1:2" x14ac:dyDescent="0.25">
      <c r="A3337" t="s">
        <v>6293</v>
      </c>
      <c r="B3337" s="18" t="s">
        <v>6704</v>
      </c>
    </row>
    <row r="3338" spans="1:2" x14ac:dyDescent="0.25">
      <c r="A3338" t="s">
        <v>6294</v>
      </c>
      <c r="B3338" s="18" t="s">
        <v>6705</v>
      </c>
    </row>
    <row r="3339" spans="1:2" x14ac:dyDescent="0.25">
      <c r="A3339" t="s">
        <v>6295</v>
      </c>
      <c r="B3339" s="18" t="s">
        <v>6706</v>
      </c>
    </row>
    <row r="3340" spans="1:2" x14ac:dyDescent="0.25">
      <c r="A3340" t="s">
        <v>6296</v>
      </c>
      <c r="B3340" s="18" t="s">
        <v>6707</v>
      </c>
    </row>
    <row r="3341" spans="1:2" x14ac:dyDescent="0.25">
      <c r="A3341" t="s">
        <v>6297</v>
      </c>
      <c r="B3341" s="18" t="s">
        <v>6708</v>
      </c>
    </row>
    <row r="3342" spans="1:2" x14ac:dyDescent="0.25">
      <c r="A3342" t="s">
        <v>6298</v>
      </c>
      <c r="B3342" s="18" t="s">
        <v>6709</v>
      </c>
    </row>
    <row r="3343" spans="1:2" x14ac:dyDescent="0.25">
      <c r="A3343" t="s">
        <v>6299</v>
      </c>
      <c r="B3343" s="18" t="s">
        <v>6710</v>
      </c>
    </row>
    <row r="3344" spans="1:2" x14ac:dyDescent="0.25">
      <c r="A3344" t="s">
        <v>6300</v>
      </c>
      <c r="B3344" s="18" t="s">
        <v>6711</v>
      </c>
    </row>
    <row r="3345" spans="1:2" x14ac:dyDescent="0.25">
      <c r="A3345" t="s">
        <v>4135</v>
      </c>
      <c r="B3345" s="18" t="s">
        <v>6712</v>
      </c>
    </row>
    <row r="3346" spans="1:2" x14ac:dyDescent="0.25">
      <c r="A3346" t="s">
        <v>6301</v>
      </c>
      <c r="B3346" s="18" t="s">
        <v>6713</v>
      </c>
    </row>
    <row r="3347" spans="1:2" x14ac:dyDescent="0.25">
      <c r="A3347" t="s">
        <v>6302</v>
      </c>
      <c r="B3347" s="18" t="s">
        <v>6714</v>
      </c>
    </row>
    <row r="3348" spans="1:2" x14ac:dyDescent="0.25">
      <c r="A3348" t="s">
        <v>6303</v>
      </c>
      <c r="B3348" s="18" t="s">
        <v>6715</v>
      </c>
    </row>
    <row r="3349" spans="1:2" x14ac:dyDescent="0.25">
      <c r="A3349" t="s">
        <v>6304</v>
      </c>
      <c r="B3349" s="18" t="s">
        <v>6716</v>
      </c>
    </row>
    <row r="3350" spans="1:2" x14ac:dyDescent="0.25">
      <c r="A3350" t="s">
        <v>6305</v>
      </c>
      <c r="B3350" s="18" t="s">
        <v>6717</v>
      </c>
    </row>
    <row r="3351" spans="1:2" x14ac:dyDescent="0.25">
      <c r="A3351" t="s">
        <v>6306</v>
      </c>
      <c r="B3351" s="18" t="s">
        <v>6718</v>
      </c>
    </row>
    <row r="3352" spans="1:2" x14ac:dyDescent="0.25">
      <c r="A3352" t="s">
        <v>6307</v>
      </c>
      <c r="B3352" s="18" t="s">
        <v>6719</v>
      </c>
    </row>
    <row r="3353" spans="1:2" x14ac:dyDescent="0.25">
      <c r="A3353" t="s">
        <v>6308</v>
      </c>
      <c r="B3353" s="18" t="s">
        <v>6720</v>
      </c>
    </row>
    <row r="3354" spans="1:2" x14ac:dyDescent="0.25">
      <c r="A3354" t="s">
        <v>4296</v>
      </c>
      <c r="B3354" s="18" t="s">
        <v>6721</v>
      </c>
    </row>
    <row r="3355" spans="1:2" x14ac:dyDescent="0.25">
      <c r="A3355" t="s">
        <v>6309</v>
      </c>
      <c r="B3355" s="18" t="s">
        <v>6722</v>
      </c>
    </row>
    <row r="3356" spans="1:2" x14ac:dyDescent="0.25">
      <c r="A3356" t="s">
        <v>4238</v>
      </c>
      <c r="B3356" s="18" t="s">
        <v>6723</v>
      </c>
    </row>
    <row r="3357" spans="1:2" x14ac:dyDescent="0.25">
      <c r="A3357" t="s">
        <v>6310</v>
      </c>
      <c r="B3357" s="18" t="s">
        <v>6724</v>
      </c>
    </row>
    <row r="3358" spans="1:2" x14ac:dyDescent="0.25">
      <c r="A3358" t="s">
        <v>6311</v>
      </c>
      <c r="B3358" s="18" t="s">
        <v>6725</v>
      </c>
    </row>
    <row r="3359" spans="1:2" x14ac:dyDescent="0.25">
      <c r="A3359" t="s">
        <v>6312</v>
      </c>
      <c r="B3359" s="18" t="s">
        <v>6726</v>
      </c>
    </row>
    <row r="3360" spans="1:2" x14ac:dyDescent="0.25">
      <c r="A3360" t="s">
        <v>3544</v>
      </c>
      <c r="B3360" s="18" t="s">
        <v>6727</v>
      </c>
    </row>
    <row r="3361" spans="1:2" x14ac:dyDescent="0.25">
      <c r="A3361" t="s">
        <v>6313</v>
      </c>
      <c r="B3361" s="18" t="s">
        <v>6728</v>
      </c>
    </row>
    <row r="3362" spans="1:2" x14ac:dyDescent="0.25">
      <c r="A3362" t="s">
        <v>6314</v>
      </c>
      <c r="B3362" s="18" t="s">
        <v>6729</v>
      </c>
    </row>
    <row r="3363" spans="1:2" x14ac:dyDescent="0.25">
      <c r="A3363" t="s">
        <v>6315</v>
      </c>
      <c r="B3363" s="18" t="s">
        <v>6730</v>
      </c>
    </row>
    <row r="3364" spans="1:2" x14ac:dyDescent="0.25">
      <c r="A3364" t="s">
        <v>6316</v>
      </c>
      <c r="B3364" s="18" t="s">
        <v>6731</v>
      </c>
    </row>
    <row r="3365" spans="1:2" x14ac:dyDescent="0.25">
      <c r="A3365" t="s">
        <v>6317</v>
      </c>
      <c r="B3365" s="18" t="s">
        <v>6732</v>
      </c>
    </row>
    <row r="3366" spans="1:2" x14ac:dyDescent="0.25">
      <c r="A3366" t="s">
        <v>6318</v>
      </c>
      <c r="B3366" s="18" t="s">
        <v>6733</v>
      </c>
    </row>
    <row r="3367" spans="1:2" x14ac:dyDescent="0.25">
      <c r="A3367" t="s">
        <v>5644</v>
      </c>
      <c r="B3367" s="18" t="s">
        <v>6734</v>
      </c>
    </row>
    <row r="3368" spans="1:2" x14ac:dyDescent="0.25">
      <c r="A3368" t="s">
        <v>6319</v>
      </c>
      <c r="B3368" s="18" t="s">
        <v>6735</v>
      </c>
    </row>
    <row r="3369" spans="1:2" x14ac:dyDescent="0.25">
      <c r="A3369" t="s">
        <v>6302</v>
      </c>
      <c r="B3369" s="18" t="s">
        <v>6736</v>
      </c>
    </row>
    <row r="3370" spans="1:2" x14ac:dyDescent="0.25">
      <c r="A3370" t="s">
        <v>6320</v>
      </c>
      <c r="B3370" s="18" t="s">
        <v>6737</v>
      </c>
    </row>
    <row r="3371" spans="1:2" x14ac:dyDescent="0.25">
      <c r="A3371" t="s">
        <v>6321</v>
      </c>
      <c r="B3371" s="18" t="s">
        <v>6738</v>
      </c>
    </row>
    <row r="3372" spans="1:2" x14ac:dyDescent="0.25">
      <c r="A3372" t="s">
        <v>3569</v>
      </c>
      <c r="B3372" s="18" t="s">
        <v>6739</v>
      </c>
    </row>
    <row r="3373" spans="1:2" x14ac:dyDescent="0.25">
      <c r="A3373" t="s">
        <v>4122</v>
      </c>
      <c r="B3373" s="18" t="s">
        <v>6740</v>
      </c>
    </row>
    <row r="3374" spans="1:2" x14ac:dyDescent="0.25">
      <c r="A3374" t="s">
        <v>4666</v>
      </c>
      <c r="B3374" s="18" t="s">
        <v>6741</v>
      </c>
    </row>
    <row r="3375" spans="1:2" x14ac:dyDescent="0.25">
      <c r="A3375" t="s">
        <v>6322</v>
      </c>
      <c r="B3375" s="18" t="s">
        <v>6742</v>
      </c>
    </row>
    <row r="3376" spans="1:2" x14ac:dyDescent="0.25">
      <c r="A3376" t="s">
        <v>6323</v>
      </c>
      <c r="B3376" s="18" t="s">
        <v>6743</v>
      </c>
    </row>
    <row r="3377" spans="1:2" x14ac:dyDescent="0.25">
      <c r="A3377" t="s">
        <v>4415</v>
      </c>
      <c r="B3377" s="18" t="s">
        <v>6744</v>
      </c>
    </row>
    <row r="3378" spans="1:2" x14ac:dyDescent="0.25">
      <c r="A3378" t="s">
        <v>6324</v>
      </c>
      <c r="B3378" s="18" t="s">
        <v>6745</v>
      </c>
    </row>
    <row r="3379" spans="1:2" x14ac:dyDescent="0.25">
      <c r="A3379" t="s">
        <v>6325</v>
      </c>
      <c r="B3379" s="18" t="s">
        <v>6746</v>
      </c>
    </row>
    <row r="3380" spans="1:2" x14ac:dyDescent="0.25">
      <c r="A3380" t="s">
        <v>6326</v>
      </c>
      <c r="B3380" s="18" t="s">
        <v>6747</v>
      </c>
    </row>
    <row r="3381" spans="1:2" x14ac:dyDescent="0.25">
      <c r="A3381" t="s">
        <v>6327</v>
      </c>
      <c r="B3381" s="18" t="s">
        <v>6748</v>
      </c>
    </row>
    <row r="3382" spans="1:2" x14ac:dyDescent="0.25">
      <c r="A3382" t="s">
        <v>6328</v>
      </c>
      <c r="B3382" s="18" t="s">
        <v>6749</v>
      </c>
    </row>
    <row r="3383" spans="1:2" x14ac:dyDescent="0.25">
      <c r="A3383" t="s">
        <v>6329</v>
      </c>
      <c r="B3383" s="18" t="s">
        <v>6750</v>
      </c>
    </row>
    <row r="3384" spans="1:2" x14ac:dyDescent="0.25">
      <c r="A3384" t="s">
        <v>6298</v>
      </c>
      <c r="B3384" s="18" t="s">
        <v>6751</v>
      </c>
    </row>
    <row r="3385" spans="1:2" x14ac:dyDescent="0.25">
      <c r="A3385" t="s">
        <v>6330</v>
      </c>
      <c r="B3385" s="18" t="s">
        <v>6752</v>
      </c>
    </row>
    <row r="3386" spans="1:2" x14ac:dyDescent="0.25">
      <c r="A3386" t="s">
        <v>4859</v>
      </c>
      <c r="B3386" s="18" t="s">
        <v>6753</v>
      </c>
    </row>
    <row r="3387" spans="1:2" x14ac:dyDescent="0.25">
      <c r="A3387" t="s">
        <v>4377</v>
      </c>
      <c r="B3387" s="18" t="s">
        <v>6754</v>
      </c>
    </row>
    <row r="3388" spans="1:2" x14ac:dyDescent="0.25">
      <c r="A3388" t="s">
        <v>5681</v>
      </c>
      <c r="B3388" s="18" t="s">
        <v>6755</v>
      </c>
    </row>
    <row r="3389" spans="1:2" x14ac:dyDescent="0.25">
      <c r="A3389" t="s">
        <v>6331</v>
      </c>
      <c r="B3389" s="18" t="s">
        <v>6756</v>
      </c>
    </row>
    <row r="3390" spans="1:2" x14ac:dyDescent="0.25">
      <c r="A3390" t="s">
        <v>6332</v>
      </c>
      <c r="B3390" s="18" t="s">
        <v>6757</v>
      </c>
    </row>
    <row r="3391" spans="1:2" x14ac:dyDescent="0.25">
      <c r="A3391" t="s">
        <v>3492</v>
      </c>
      <c r="B3391" s="18" t="s">
        <v>6758</v>
      </c>
    </row>
    <row r="3392" spans="1:2" x14ac:dyDescent="0.25">
      <c r="A3392" t="s">
        <v>6333</v>
      </c>
      <c r="B3392" s="18" t="s">
        <v>6759</v>
      </c>
    </row>
    <row r="3393" spans="1:2" x14ac:dyDescent="0.25">
      <c r="A3393" t="s">
        <v>6334</v>
      </c>
      <c r="B3393" s="18" t="s">
        <v>6760</v>
      </c>
    </row>
    <row r="3394" spans="1:2" x14ac:dyDescent="0.25">
      <c r="A3394" t="s">
        <v>6335</v>
      </c>
      <c r="B3394" s="18" t="s">
        <v>6761</v>
      </c>
    </row>
    <row r="3395" spans="1:2" x14ac:dyDescent="0.25">
      <c r="A3395" t="s">
        <v>6336</v>
      </c>
      <c r="B3395" s="18" t="s">
        <v>6762</v>
      </c>
    </row>
    <row r="3396" spans="1:2" x14ac:dyDescent="0.25">
      <c r="A3396" t="s">
        <v>6337</v>
      </c>
      <c r="B3396" s="18" t="s">
        <v>6763</v>
      </c>
    </row>
    <row r="3397" spans="1:2" x14ac:dyDescent="0.25">
      <c r="A3397" t="s">
        <v>6338</v>
      </c>
      <c r="B3397" s="18" t="s">
        <v>6764</v>
      </c>
    </row>
    <row r="3398" spans="1:2" x14ac:dyDescent="0.25">
      <c r="A3398" t="s">
        <v>6339</v>
      </c>
      <c r="B3398" s="18" t="s">
        <v>6765</v>
      </c>
    </row>
    <row r="3399" spans="1:2" x14ac:dyDescent="0.25">
      <c r="A3399" t="s">
        <v>6340</v>
      </c>
      <c r="B3399" s="18" t="s">
        <v>6766</v>
      </c>
    </row>
    <row r="3400" spans="1:2" x14ac:dyDescent="0.25">
      <c r="A3400" t="s">
        <v>6341</v>
      </c>
      <c r="B3400" s="18" t="s">
        <v>6767</v>
      </c>
    </row>
    <row r="3401" spans="1:2" x14ac:dyDescent="0.25">
      <c r="A3401" t="s">
        <v>6342</v>
      </c>
      <c r="B3401" s="18" t="s">
        <v>6768</v>
      </c>
    </row>
    <row r="3402" spans="1:2" x14ac:dyDescent="0.25">
      <c r="A3402" t="s">
        <v>6343</v>
      </c>
      <c r="B3402" s="18" t="s">
        <v>6769</v>
      </c>
    </row>
    <row r="3403" spans="1:2" x14ac:dyDescent="0.25">
      <c r="A3403" t="s">
        <v>3898</v>
      </c>
      <c r="B3403" s="18" t="s">
        <v>6770</v>
      </c>
    </row>
    <row r="3404" spans="1:2" x14ac:dyDescent="0.25">
      <c r="A3404" t="s">
        <v>6344</v>
      </c>
      <c r="B3404" s="18" t="s">
        <v>6771</v>
      </c>
    </row>
    <row r="3405" spans="1:2" x14ac:dyDescent="0.25">
      <c r="A3405" t="s">
        <v>6345</v>
      </c>
      <c r="B3405" s="18" t="s">
        <v>6772</v>
      </c>
    </row>
    <row r="3406" spans="1:2" x14ac:dyDescent="0.25">
      <c r="A3406" t="s">
        <v>4076</v>
      </c>
      <c r="B3406" s="18" t="s">
        <v>6773</v>
      </c>
    </row>
    <row r="3407" spans="1:2" x14ac:dyDescent="0.25">
      <c r="A3407" t="s">
        <v>4547</v>
      </c>
      <c r="B3407" s="18" t="s">
        <v>6774</v>
      </c>
    </row>
    <row r="3408" spans="1:2" x14ac:dyDescent="0.25">
      <c r="A3408" t="s">
        <v>6346</v>
      </c>
      <c r="B3408" s="18" t="s">
        <v>6775</v>
      </c>
    </row>
    <row r="3409" spans="1:2" x14ac:dyDescent="0.25">
      <c r="A3409" t="s">
        <v>6347</v>
      </c>
      <c r="B3409" s="18" t="s">
        <v>6776</v>
      </c>
    </row>
    <row r="3410" spans="1:2" x14ac:dyDescent="0.25">
      <c r="A3410" t="s">
        <v>6348</v>
      </c>
      <c r="B3410" s="18" t="s">
        <v>6777</v>
      </c>
    </row>
    <row r="3411" spans="1:2" x14ac:dyDescent="0.25">
      <c r="A3411" t="s">
        <v>6349</v>
      </c>
      <c r="B3411" s="18" t="s">
        <v>6778</v>
      </c>
    </row>
    <row r="3412" spans="1:2" x14ac:dyDescent="0.25">
      <c r="A3412" t="s">
        <v>6350</v>
      </c>
      <c r="B3412" s="18" t="s">
        <v>6779</v>
      </c>
    </row>
    <row r="3413" spans="1:2" x14ac:dyDescent="0.25">
      <c r="A3413" t="s">
        <v>6351</v>
      </c>
      <c r="B3413" s="18" t="s">
        <v>6780</v>
      </c>
    </row>
    <row r="3414" spans="1:2" x14ac:dyDescent="0.25">
      <c r="A3414" t="s">
        <v>6352</v>
      </c>
      <c r="B3414" s="18" t="s">
        <v>6781</v>
      </c>
    </row>
    <row r="3415" spans="1:2" x14ac:dyDescent="0.25">
      <c r="A3415" t="s">
        <v>4019</v>
      </c>
      <c r="B3415" s="18" t="s">
        <v>6782</v>
      </c>
    </row>
    <row r="3416" spans="1:2" x14ac:dyDescent="0.25">
      <c r="A3416" t="s">
        <v>5117</v>
      </c>
      <c r="B3416" s="18" t="s">
        <v>6783</v>
      </c>
    </row>
    <row r="3417" spans="1:2" x14ac:dyDescent="0.25">
      <c r="A3417" t="s">
        <v>4654</v>
      </c>
      <c r="B3417" s="18" t="s">
        <v>6784</v>
      </c>
    </row>
    <row r="3418" spans="1:2" x14ac:dyDescent="0.25">
      <c r="A3418" t="s">
        <v>4514</v>
      </c>
      <c r="B3418" s="18" t="s">
        <v>6785</v>
      </c>
    </row>
    <row r="3419" spans="1:2" x14ac:dyDescent="0.25">
      <c r="A3419" t="s">
        <v>4126</v>
      </c>
      <c r="B3419" s="18" t="s">
        <v>6786</v>
      </c>
    </row>
    <row r="3420" spans="1:2" x14ac:dyDescent="0.25">
      <c r="A3420" t="s">
        <v>6353</v>
      </c>
      <c r="B3420" s="18" t="s">
        <v>6787</v>
      </c>
    </row>
    <row r="3421" spans="1:2" x14ac:dyDescent="0.25">
      <c r="A3421" t="s">
        <v>6354</v>
      </c>
      <c r="B3421" s="18" t="s">
        <v>6788</v>
      </c>
    </row>
    <row r="3422" spans="1:2" x14ac:dyDescent="0.25">
      <c r="A3422" t="s">
        <v>4859</v>
      </c>
      <c r="B3422" s="18" t="s">
        <v>6789</v>
      </c>
    </row>
    <row r="3423" spans="1:2" x14ac:dyDescent="0.25">
      <c r="A3423" t="s">
        <v>6355</v>
      </c>
      <c r="B3423" s="18" t="s">
        <v>6790</v>
      </c>
    </row>
    <row r="3424" spans="1:2" x14ac:dyDescent="0.25">
      <c r="A3424" t="s">
        <v>6356</v>
      </c>
      <c r="B3424" s="18" t="s">
        <v>6791</v>
      </c>
    </row>
    <row r="3425" spans="1:2" x14ac:dyDescent="0.25">
      <c r="A3425" t="s">
        <v>4358</v>
      </c>
      <c r="B3425" s="18" t="s">
        <v>6792</v>
      </c>
    </row>
    <row r="3426" spans="1:2" x14ac:dyDescent="0.25">
      <c r="A3426" t="s">
        <v>6357</v>
      </c>
      <c r="B3426" s="18" t="s">
        <v>6793</v>
      </c>
    </row>
    <row r="3427" spans="1:2" x14ac:dyDescent="0.25">
      <c r="A3427" t="s">
        <v>4835</v>
      </c>
      <c r="B3427" s="18" t="s">
        <v>6794</v>
      </c>
    </row>
    <row r="3428" spans="1:2" x14ac:dyDescent="0.25">
      <c r="A3428" t="s">
        <v>6358</v>
      </c>
      <c r="B3428" s="18" t="s">
        <v>6795</v>
      </c>
    </row>
    <row r="3429" spans="1:2" x14ac:dyDescent="0.25">
      <c r="A3429" t="s">
        <v>6359</v>
      </c>
      <c r="B3429" s="18" t="s">
        <v>6796</v>
      </c>
    </row>
    <row r="3430" spans="1:2" x14ac:dyDescent="0.25">
      <c r="A3430" t="s">
        <v>6360</v>
      </c>
      <c r="B3430" s="18" t="s">
        <v>6797</v>
      </c>
    </row>
    <row r="3431" spans="1:2" x14ac:dyDescent="0.25">
      <c r="A3431" t="s">
        <v>6284</v>
      </c>
      <c r="B3431" s="18" t="s">
        <v>6798</v>
      </c>
    </row>
    <row r="3432" spans="1:2" x14ac:dyDescent="0.25">
      <c r="A3432" t="s">
        <v>6361</v>
      </c>
      <c r="B3432" s="18" t="s">
        <v>6799</v>
      </c>
    </row>
    <row r="3433" spans="1:2" x14ac:dyDescent="0.25">
      <c r="A3433" t="s">
        <v>6362</v>
      </c>
      <c r="B3433" s="18" t="s">
        <v>6800</v>
      </c>
    </row>
    <row r="3434" spans="1:2" x14ac:dyDescent="0.25">
      <c r="A3434" t="s">
        <v>6363</v>
      </c>
      <c r="B3434" s="18" t="s">
        <v>6801</v>
      </c>
    </row>
    <row r="3435" spans="1:2" x14ac:dyDescent="0.25">
      <c r="A3435" t="s">
        <v>6364</v>
      </c>
      <c r="B3435" s="18" t="s">
        <v>6802</v>
      </c>
    </row>
    <row r="3436" spans="1:2" x14ac:dyDescent="0.25">
      <c r="A3436" t="s">
        <v>6365</v>
      </c>
      <c r="B3436" s="18" t="s">
        <v>6803</v>
      </c>
    </row>
    <row r="3437" spans="1:2" x14ac:dyDescent="0.25">
      <c r="A3437" t="s">
        <v>5682</v>
      </c>
      <c r="B3437" s="18" t="s">
        <v>6804</v>
      </c>
    </row>
    <row r="3438" spans="1:2" x14ac:dyDescent="0.25">
      <c r="A3438" t="s">
        <v>6366</v>
      </c>
      <c r="B3438" s="18" t="s">
        <v>6805</v>
      </c>
    </row>
    <row r="3439" spans="1:2" x14ac:dyDescent="0.25">
      <c r="A3439" t="s">
        <v>6367</v>
      </c>
      <c r="B3439" s="18" t="s">
        <v>6806</v>
      </c>
    </row>
    <row r="3440" spans="1:2" x14ac:dyDescent="0.25">
      <c r="A3440" t="s">
        <v>6368</v>
      </c>
      <c r="B3440" s="18" t="s">
        <v>6807</v>
      </c>
    </row>
  </sheetData>
  <phoneticPr fontId="22" type="noConversion"/>
  <conditionalFormatting sqref="B3003:B3440">
    <cfRule type="duplicateValues" dxfId="5" priority="1"/>
  </conditionalFormatting>
  <conditionalFormatting sqref="B1:B3002">
    <cfRule type="duplicateValues" dxfId="4" priority="378"/>
  </conditionalFormatting>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4CD59-EA7B-451F-B4B1-5B274DEC423C}">
  <sheetPr codeName="Sheet9">
    <pageSetUpPr autoPageBreaks="0"/>
  </sheetPr>
  <dimension ref="A1:E353"/>
  <sheetViews>
    <sheetView showGridLines="0" workbookViewId="0">
      <pane xSplit="5" ySplit="1" topLeftCell="F2" activePane="bottomRight" state="frozen"/>
      <selection pane="topRight" activeCell="P1" sqref="P1"/>
      <selection pane="bottomLeft" activeCell="A2" sqref="A2"/>
      <selection pane="bottomRight" activeCell="F2" sqref="F2"/>
    </sheetView>
  </sheetViews>
  <sheetFormatPr defaultRowHeight="15" x14ac:dyDescent="0.25"/>
  <cols>
    <col min="1" max="1" width="11" style="16" bestFit="1" customWidth="1"/>
    <col min="2" max="2" width="11.42578125" style="16" bestFit="1" customWidth="1"/>
    <col min="3" max="3" width="14.140625" bestFit="1" customWidth="1"/>
    <col min="4" max="4" width="15.85546875" bestFit="1" customWidth="1"/>
    <col min="5" max="5" width="13" style="15" bestFit="1" customWidth="1"/>
  </cols>
  <sheetData>
    <row r="1" spans="1:5" x14ac:dyDescent="0.25">
      <c r="A1" s="16" t="s">
        <v>109</v>
      </c>
      <c r="B1" s="16" t="s">
        <v>6853</v>
      </c>
      <c r="C1" s="18" t="s">
        <v>113</v>
      </c>
      <c r="D1" s="18" t="s">
        <v>186</v>
      </c>
      <c r="E1" s="18" t="s">
        <v>114</v>
      </c>
    </row>
    <row r="2" spans="1:5" x14ac:dyDescent="0.25">
      <c r="A2" s="97">
        <v>43913</v>
      </c>
      <c r="B2" s="97">
        <f>DATE(YEAR(A2),MONTH(A2),DAY(A2))</f>
        <v>43913</v>
      </c>
      <c r="C2" t="str">
        <f>TEXT(A2,"DDDD")</f>
        <v>Monday</v>
      </c>
      <c r="D2" s="18">
        <v>28</v>
      </c>
      <c r="E2" s="18">
        <v>24.76</v>
      </c>
    </row>
    <row r="3" spans="1:5" x14ac:dyDescent="0.25">
      <c r="A3" s="97">
        <v>43914</v>
      </c>
      <c r="B3" s="97">
        <f t="shared" ref="B3:B66" si="0">DATE(YEAR(A3),MONTH(A3),DAY(A3))</f>
        <v>43914</v>
      </c>
      <c r="C3" s="18" t="str">
        <f t="shared" ref="C3:C66" si="1">TEXT(A3,"DDDD")</f>
        <v>Tuesday</v>
      </c>
      <c r="D3" s="18">
        <v>45</v>
      </c>
      <c r="E3" s="18">
        <v>18.12</v>
      </c>
    </row>
    <row r="4" spans="1:5" x14ac:dyDescent="0.25">
      <c r="A4" s="97">
        <v>43915</v>
      </c>
      <c r="B4" s="97">
        <f t="shared" si="0"/>
        <v>43915</v>
      </c>
      <c r="C4" s="18" t="str">
        <f t="shared" si="1"/>
        <v>Wednesday</v>
      </c>
      <c r="D4" s="18">
        <v>65</v>
      </c>
      <c r="E4" s="18">
        <v>14</v>
      </c>
    </row>
    <row r="5" spans="1:5" x14ac:dyDescent="0.25">
      <c r="A5" s="97">
        <v>43916</v>
      </c>
      <c r="B5" s="97">
        <f t="shared" si="0"/>
        <v>43916</v>
      </c>
      <c r="C5" s="18" t="str">
        <f t="shared" si="1"/>
        <v>Thursday</v>
      </c>
      <c r="D5" s="18">
        <v>17</v>
      </c>
      <c r="E5" s="18">
        <v>23.02</v>
      </c>
    </row>
    <row r="6" spans="1:5" x14ac:dyDescent="0.25">
      <c r="A6" s="97">
        <v>43917</v>
      </c>
      <c r="B6" s="97">
        <f t="shared" si="0"/>
        <v>43917</v>
      </c>
      <c r="C6" s="18" t="str">
        <f t="shared" si="1"/>
        <v>Friday</v>
      </c>
      <c r="D6" s="18">
        <v>43</v>
      </c>
      <c r="E6" s="18">
        <v>15.04</v>
      </c>
    </row>
    <row r="7" spans="1:5" x14ac:dyDescent="0.25">
      <c r="A7" s="97">
        <v>43918</v>
      </c>
      <c r="B7" s="97">
        <f t="shared" si="0"/>
        <v>43918</v>
      </c>
      <c r="C7" s="18" t="str">
        <f t="shared" si="1"/>
        <v>Saturday</v>
      </c>
      <c r="D7" s="18">
        <v>4</v>
      </c>
      <c r="E7" s="18">
        <v>23.41</v>
      </c>
    </row>
    <row r="8" spans="1:5" x14ac:dyDescent="0.25">
      <c r="A8" s="97">
        <v>43919</v>
      </c>
      <c r="B8" s="97">
        <f t="shared" si="0"/>
        <v>43919</v>
      </c>
      <c r="C8" s="18" t="str">
        <f t="shared" si="1"/>
        <v>Sunday</v>
      </c>
      <c r="D8" s="18">
        <v>24</v>
      </c>
      <c r="E8" s="18">
        <v>18.940000000000001</v>
      </c>
    </row>
    <row r="9" spans="1:5" x14ac:dyDescent="0.25">
      <c r="A9" s="97">
        <v>43920</v>
      </c>
      <c r="B9" s="97">
        <f t="shared" si="0"/>
        <v>43920</v>
      </c>
      <c r="C9" s="18" t="str">
        <f t="shared" si="1"/>
        <v>Monday</v>
      </c>
      <c r="D9" s="18">
        <v>8</v>
      </c>
      <c r="E9" s="18">
        <v>17.95</v>
      </c>
    </row>
    <row r="10" spans="1:5" x14ac:dyDescent="0.25">
      <c r="A10" s="97">
        <v>43921</v>
      </c>
      <c r="B10" s="97">
        <f t="shared" si="0"/>
        <v>43921</v>
      </c>
      <c r="C10" s="18" t="str">
        <f t="shared" si="1"/>
        <v>Tuesday</v>
      </c>
      <c r="D10" s="18">
        <v>42</v>
      </c>
      <c r="E10" s="18">
        <v>21.86</v>
      </c>
    </row>
    <row r="11" spans="1:5" x14ac:dyDescent="0.25">
      <c r="A11" s="97">
        <v>43922</v>
      </c>
      <c r="B11" s="97">
        <f t="shared" si="0"/>
        <v>43922</v>
      </c>
      <c r="C11" s="18" t="str">
        <f t="shared" si="1"/>
        <v>Wednesday</v>
      </c>
      <c r="D11" s="18">
        <v>59</v>
      </c>
      <c r="E11" s="18">
        <v>18.55</v>
      </c>
    </row>
    <row r="12" spans="1:5" x14ac:dyDescent="0.25">
      <c r="A12" s="97">
        <v>43923</v>
      </c>
      <c r="B12" s="97">
        <f t="shared" si="0"/>
        <v>43923</v>
      </c>
      <c r="C12" s="18" t="str">
        <f t="shared" si="1"/>
        <v>Thursday</v>
      </c>
      <c r="D12" s="18">
        <v>14</v>
      </c>
      <c r="E12" s="18">
        <v>22.62</v>
      </c>
    </row>
    <row r="13" spans="1:5" x14ac:dyDescent="0.25">
      <c r="A13" s="97">
        <v>43924</v>
      </c>
      <c r="B13" s="97">
        <f t="shared" si="0"/>
        <v>43924</v>
      </c>
      <c r="C13" s="18" t="str">
        <f t="shared" si="1"/>
        <v>Friday</v>
      </c>
      <c r="D13" s="18">
        <v>72</v>
      </c>
      <c r="E13" s="18">
        <v>20.67</v>
      </c>
    </row>
    <row r="14" spans="1:5" x14ac:dyDescent="0.25">
      <c r="A14" s="97">
        <v>43925</v>
      </c>
      <c r="B14" s="97">
        <f t="shared" si="0"/>
        <v>43925</v>
      </c>
      <c r="C14" s="18" t="str">
        <f t="shared" si="1"/>
        <v>Saturday</v>
      </c>
      <c r="D14" s="18">
        <v>57</v>
      </c>
      <c r="E14" s="18">
        <v>20.190000000000001</v>
      </c>
    </row>
    <row r="15" spans="1:5" x14ac:dyDescent="0.25">
      <c r="A15" s="97">
        <v>43926</v>
      </c>
      <c r="B15" s="97">
        <f t="shared" si="0"/>
        <v>43926</v>
      </c>
      <c r="C15" s="18" t="str">
        <f t="shared" si="1"/>
        <v>Sunday</v>
      </c>
      <c r="D15" s="18">
        <v>16</v>
      </c>
      <c r="E15" s="18">
        <v>14.54</v>
      </c>
    </row>
    <row r="16" spans="1:5" x14ac:dyDescent="0.25">
      <c r="A16" s="97">
        <v>43927</v>
      </c>
      <c r="B16" s="97">
        <f t="shared" si="0"/>
        <v>43927</v>
      </c>
      <c r="C16" s="18" t="str">
        <f t="shared" si="1"/>
        <v>Monday</v>
      </c>
      <c r="D16" s="18">
        <v>56</v>
      </c>
      <c r="E16" s="18">
        <v>22.31</v>
      </c>
    </row>
    <row r="17" spans="1:5" x14ac:dyDescent="0.25">
      <c r="A17" s="97">
        <v>43928</v>
      </c>
      <c r="B17" s="97">
        <f t="shared" si="0"/>
        <v>43928</v>
      </c>
      <c r="C17" s="18" t="str">
        <f t="shared" si="1"/>
        <v>Tuesday</v>
      </c>
      <c r="D17" s="18">
        <v>74</v>
      </c>
      <c r="E17" s="18">
        <v>17.239999999999998</v>
      </c>
    </row>
    <row r="18" spans="1:5" x14ac:dyDescent="0.25">
      <c r="A18" s="97">
        <v>43929</v>
      </c>
      <c r="B18" s="97">
        <f t="shared" si="0"/>
        <v>43929</v>
      </c>
      <c r="C18" s="18" t="str">
        <f t="shared" si="1"/>
        <v>Wednesday</v>
      </c>
      <c r="D18" s="18">
        <v>69</v>
      </c>
      <c r="E18" s="18">
        <v>14.5</v>
      </c>
    </row>
    <row r="19" spans="1:5" x14ac:dyDescent="0.25">
      <c r="A19" s="97">
        <v>43930</v>
      </c>
      <c r="B19" s="97">
        <f t="shared" si="0"/>
        <v>43930</v>
      </c>
      <c r="C19" s="18" t="str">
        <f t="shared" si="1"/>
        <v>Thursday</v>
      </c>
      <c r="D19" s="18">
        <v>16</v>
      </c>
      <c r="E19" s="18">
        <v>14.62</v>
      </c>
    </row>
    <row r="20" spans="1:5" x14ac:dyDescent="0.25">
      <c r="A20" s="97">
        <v>43931</v>
      </c>
      <c r="B20" s="97">
        <f t="shared" si="0"/>
        <v>43931</v>
      </c>
      <c r="C20" s="18" t="str">
        <f t="shared" si="1"/>
        <v>Friday</v>
      </c>
      <c r="D20" s="18">
        <v>48</v>
      </c>
      <c r="E20" s="18">
        <v>22.21</v>
      </c>
    </row>
    <row r="21" spans="1:5" x14ac:dyDescent="0.25">
      <c r="A21" s="97">
        <v>43932</v>
      </c>
      <c r="B21" s="97">
        <f t="shared" si="0"/>
        <v>43932</v>
      </c>
      <c r="C21" s="18" t="str">
        <f t="shared" si="1"/>
        <v>Saturday</v>
      </c>
      <c r="D21" s="18">
        <v>27</v>
      </c>
      <c r="E21" s="18">
        <v>22.77</v>
      </c>
    </row>
    <row r="22" spans="1:5" x14ac:dyDescent="0.25">
      <c r="A22" s="97">
        <v>43933</v>
      </c>
      <c r="B22" s="97">
        <f t="shared" si="0"/>
        <v>43933</v>
      </c>
      <c r="C22" s="18" t="str">
        <f t="shared" si="1"/>
        <v>Sunday</v>
      </c>
      <c r="D22" s="18">
        <v>62</v>
      </c>
      <c r="E22" s="18">
        <v>23.32</v>
      </c>
    </row>
    <row r="23" spans="1:5" x14ac:dyDescent="0.25">
      <c r="A23" s="97">
        <v>43934</v>
      </c>
      <c r="B23" s="97">
        <f t="shared" si="0"/>
        <v>43934</v>
      </c>
      <c r="C23" s="18" t="str">
        <f t="shared" si="1"/>
        <v>Monday</v>
      </c>
      <c r="D23" s="18">
        <v>18</v>
      </c>
      <c r="E23" s="18">
        <v>16.510000000000002</v>
      </c>
    </row>
    <row r="24" spans="1:5" x14ac:dyDescent="0.25">
      <c r="A24" s="97">
        <v>43935</v>
      </c>
      <c r="B24" s="97">
        <f t="shared" si="0"/>
        <v>43935</v>
      </c>
      <c r="C24" s="18" t="str">
        <f t="shared" si="1"/>
        <v>Tuesday</v>
      </c>
      <c r="D24" s="18">
        <v>36</v>
      </c>
      <c r="E24" s="18">
        <v>20.91</v>
      </c>
    </row>
    <row r="25" spans="1:5" x14ac:dyDescent="0.25">
      <c r="A25" s="97">
        <v>43936</v>
      </c>
      <c r="B25" s="97">
        <f t="shared" si="0"/>
        <v>43936</v>
      </c>
      <c r="C25" s="18" t="str">
        <f t="shared" si="1"/>
        <v>Wednesday</v>
      </c>
      <c r="D25" s="18">
        <v>66</v>
      </c>
      <c r="E25" s="18">
        <v>13.83</v>
      </c>
    </row>
    <row r="26" spans="1:5" x14ac:dyDescent="0.25">
      <c r="A26" s="97">
        <v>43937</v>
      </c>
      <c r="B26" s="97">
        <f t="shared" si="0"/>
        <v>43937</v>
      </c>
      <c r="C26" s="18" t="str">
        <f t="shared" si="1"/>
        <v>Thursday</v>
      </c>
      <c r="D26" s="18">
        <v>52</v>
      </c>
      <c r="E26" s="18">
        <v>25.28</v>
      </c>
    </row>
    <row r="27" spans="1:5" x14ac:dyDescent="0.25">
      <c r="A27" s="97">
        <v>43938</v>
      </c>
      <c r="B27" s="97">
        <f t="shared" si="0"/>
        <v>43938</v>
      </c>
      <c r="C27" s="18" t="str">
        <f t="shared" si="1"/>
        <v>Friday</v>
      </c>
      <c r="D27" s="18">
        <v>69</v>
      </c>
      <c r="E27" s="18">
        <v>23.04</v>
      </c>
    </row>
    <row r="28" spans="1:5" x14ac:dyDescent="0.25">
      <c r="A28" s="97">
        <v>43939</v>
      </c>
      <c r="B28" s="97">
        <f t="shared" si="0"/>
        <v>43939</v>
      </c>
      <c r="C28" s="18" t="str">
        <f t="shared" si="1"/>
        <v>Saturday</v>
      </c>
      <c r="D28" s="18">
        <v>29</v>
      </c>
      <c r="E28" s="18">
        <v>14.39</v>
      </c>
    </row>
    <row r="29" spans="1:5" x14ac:dyDescent="0.25">
      <c r="A29" s="97">
        <v>43940</v>
      </c>
      <c r="B29" s="97">
        <f t="shared" si="0"/>
        <v>43940</v>
      </c>
      <c r="C29" s="18" t="str">
        <f t="shared" si="1"/>
        <v>Sunday</v>
      </c>
      <c r="D29" s="18">
        <v>11</v>
      </c>
      <c r="E29" s="18">
        <v>12.64</v>
      </c>
    </row>
    <row r="30" spans="1:5" x14ac:dyDescent="0.25">
      <c r="A30" s="97">
        <v>43941</v>
      </c>
      <c r="B30" s="97">
        <f t="shared" si="0"/>
        <v>43941</v>
      </c>
      <c r="C30" s="18" t="str">
        <f t="shared" si="1"/>
        <v>Monday</v>
      </c>
      <c r="D30" s="18">
        <v>27</v>
      </c>
      <c r="E30" s="18">
        <v>23.52</v>
      </c>
    </row>
    <row r="31" spans="1:5" x14ac:dyDescent="0.25">
      <c r="A31" s="97">
        <v>43942</v>
      </c>
      <c r="B31" s="97">
        <f t="shared" si="0"/>
        <v>43942</v>
      </c>
      <c r="C31" s="18" t="str">
        <f t="shared" si="1"/>
        <v>Tuesday</v>
      </c>
      <c r="D31" s="18">
        <v>11</v>
      </c>
      <c r="E31" s="18">
        <v>19.21</v>
      </c>
    </row>
    <row r="32" spans="1:5" x14ac:dyDescent="0.25">
      <c r="A32" s="97">
        <v>43943</v>
      </c>
      <c r="B32" s="97">
        <f t="shared" si="0"/>
        <v>43943</v>
      </c>
      <c r="C32" s="18" t="str">
        <f t="shared" si="1"/>
        <v>Wednesday</v>
      </c>
      <c r="D32" s="18">
        <v>1</v>
      </c>
      <c r="E32" s="18">
        <v>18</v>
      </c>
    </row>
    <row r="33" spans="1:5" x14ac:dyDescent="0.25">
      <c r="A33" s="97">
        <v>43944</v>
      </c>
      <c r="B33" s="97">
        <f t="shared" si="0"/>
        <v>43944</v>
      </c>
      <c r="C33" s="18" t="str">
        <f t="shared" si="1"/>
        <v>Thursday</v>
      </c>
      <c r="D33" s="18">
        <v>43</v>
      </c>
      <c r="E33" s="18">
        <v>20.62</v>
      </c>
    </row>
    <row r="34" spans="1:5" x14ac:dyDescent="0.25">
      <c r="A34" s="97">
        <v>43945</v>
      </c>
      <c r="B34" s="97">
        <f t="shared" si="0"/>
        <v>43945</v>
      </c>
      <c r="C34" s="18" t="str">
        <f t="shared" si="1"/>
        <v>Friday</v>
      </c>
      <c r="D34" s="18">
        <v>53</v>
      </c>
      <c r="E34" s="18">
        <v>15.51</v>
      </c>
    </row>
    <row r="35" spans="1:5" x14ac:dyDescent="0.25">
      <c r="A35" s="97">
        <v>43946</v>
      </c>
      <c r="B35" s="97">
        <f t="shared" si="0"/>
        <v>43946</v>
      </c>
      <c r="C35" s="18" t="str">
        <f t="shared" si="1"/>
        <v>Saturday</v>
      </c>
      <c r="D35" s="18">
        <v>75</v>
      </c>
      <c r="E35" s="18">
        <v>15.06</v>
      </c>
    </row>
    <row r="36" spans="1:5" x14ac:dyDescent="0.25">
      <c r="A36" s="97">
        <v>43947</v>
      </c>
      <c r="B36" s="97">
        <f t="shared" si="0"/>
        <v>43947</v>
      </c>
      <c r="C36" s="18" t="str">
        <f t="shared" si="1"/>
        <v>Sunday</v>
      </c>
      <c r="D36" s="18">
        <v>10</v>
      </c>
      <c r="E36" s="18">
        <v>15.03</v>
      </c>
    </row>
    <row r="37" spans="1:5" x14ac:dyDescent="0.25">
      <c r="A37" s="97">
        <v>43948</v>
      </c>
      <c r="B37" s="97">
        <f t="shared" si="0"/>
        <v>43948</v>
      </c>
      <c r="C37" s="18" t="str">
        <f t="shared" si="1"/>
        <v>Monday</v>
      </c>
      <c r="D37" s="18">
        <v>43</v>
      </c>
      <c r="E37" s="18">
        <v>15.56</v>
      </c>
    </row>
    <row r="38" spans="1:5" x14ac:dyDescent="0.25">
      <c r="A38" s="97">
        <v>43949</v>
      </c>
      <c r="B38" s="97">
        <f t="shared" si="0"/>
        <v>43949</v>
      </c>
      <c r="C38" s="18" t="str">
        <f t="shared" si="1"/>
        <v>Tuesday</v>
      </c>
      <c r="D38" s="18">
        <v>29</v>
      </c>
      <c r="E38" s="18">
        <v>19.46</v>
      </c>
    </row>
    <row r="39" spans="1:5" x14ac:dyDescent="0.25">
      <c r="A39" s="97">
        <v>43950</v>
      </c>
      <c r="B39" s="97">
        <f t="shared" si="0"/>
        <v>43950</v>
      </c>
      <c r="C39" s="18" t="str">
        <f t="shared" si="1"/>
        <v>Wednesday</v>
      </c>
      <c r="D39" s="18">
        <v>69</v>
      </c>
      <c r="E39" s="18">
        <v>13.22</v>
      </c>
    </row>
    <row r="40" spans="1:5" x14ac:dyDescent="0.25">
      <c r="A40" s="97">
        <v>43951</v>
      </c>
      <c r="B40" s="97">
        <f t="shared" si="0"/>
        <v>43951</v>
      </c>
      <c r="C40" s="18" t="str">
        <f t="shared" si="1"/>
        <v>Thursday</v>
      </c>
      <c r="D40" s="18">
        <v>42</v>
      </c>
      <c r="E40" s="18">
        <v>14.87</v>
      </c>
    </row>
    <row r="41" spans="1:5" x14ac:dyDescent="0.25">
      <c r="A41" s="97">
        <v>43952</v>
      </c>
      <c r="B41" s="97">
        <f t="shared" si="0"/>
        <v>43952</v>
      </c>
      <c r="C41" s="18" t="str">
        <f t="shared" si="1"/>
        <v>Friday</v>
      </c>
      <c r="D41" s="18">
        <v>40</v>
      </c>
      <c r="E41" s="18">
        <v>19.97</v>
      </c>
    </row>
    <row r="42" spans="1:5" x14ac:dyDescent="0.25">
      <c r="A42" s="97">
        <v>43953</v>
      </c>
      <c r="B42" s="97">
        <f t="shared" si="0"/>
        <v>43953</v>
      </c>
      <c r="C42" s="18" t="str">
        <f t="shared" si="1"/>
        <v>Saturday</v>
      </c>
      <c r="D42" s="18">
        <v>69</v>
      </c>
      <c r="E42" s="18">
        <v>23.68</v>
      </c>
    </row>
    <row r="43" spans="1:5" x14ac:dyDescent="0.25">
      <c r="A43" s="97">
        <v>43954</v>
      </c>
      <c r="B43" s="97">
        <f t="shared" si="0"/>
        <v>43954</v>
      </c>
      <c r="C43" s="18" t="str">
        <f t="shared" si="1"/>
        <v>Sunday</v>
      </c>
      <c r="D43" s="18">
        <v>48</v>
      </c>
      <c r="E43" s="18">
        <v>24.95</v>
      </c>
    </row>
    <row r="44" spans="1:5" x14ac:dyDescent="0.25">
      <c r="A44" s="97">
        <v>43955</v>
      </c>
      <c r="B44" s="97">
        <f t="shared" si="0"/>
        <v>43955</v>
      </c>
      <c r="C44" s="18" t="str">
        <f t="shared" si="1"/>
        <v>Monday</v>
      </c>
      <c r="D44" s="18">
        <v>23</v>
      </c>
      <c r="E44" s="18">
        <v>21.65</v>
      </c>
    </row>
    <row r="45" spans="1:5" x14ac:dyDescent="0.25">
      <c r="A45" s="97">
        <v>43956</v>
      </c>
      <c r="B45" s="97">
        <f t="shared" si="0"/>
        <v>43956</v>
      </c>
      <c r="C45" s="18" t="str">
        <f t="shared" si="1"/>
        <v>Tuesday</v>
      </c>
      <c r="D45" s="18">
        <v>58</v>
      </c>
      <c r="E45" s="18">
        <v>22.22</v>
      </c>
    </row>
    <row r="46" spans="1:5" x14ac:dyDescent="0.25">
      <c r="A46" s="97">
        <v>43957</v>
      </c>
      <c r="B46" s="97">
        <f t="shared" si="0"/>
        <v>43957</v>
      </c>
      <c r="C46" s="18" t="str">
        <f t="shared" si="1"/>
        <v>Wednesday</v>
      </c>
      <c r="D46" s="18">
        <v>68</v>
      </c>
      <c r="E46" s="18">
        <v>18.64</v>
      </c>
    </row>
    <row r="47" spans="1:5" x14ac:dyDescent="0.25">
      <c r="A47" s="97">
        <v>43958</v>
      </c>
      <c r="B47" s="97">
        <f t="shared" si="0"/>
        <v>43958</v>
      </c>
      <c r="C47" s="18" t="str">
        <f t="shared" si="1"/>
        <v>Thursday</v>
      </c>
      <c r="D47" s="18">
        <v>23</v>
      </c>
      <c r="E47" s="18">
        <v>26.18</v>
      </c>
    </row>
    <row r="48" spans="1:5" x14ac:dyDescent="0.25">
      <c r="A48" s="97">
        <v>43959</v>
      </c>
      <c r="B48" s="97">
        <f t="shared" si="0"/>
        <v>43959</v>
      </c>
      <c r="C48" s="18" t="str">
        <f t="shared" si="1"/>
        <v>Friday</v>
      </c>
      <c r="D48" s="18">
        <v>55</v>
      </c>
      <c r="E48" s="18">
        <v>19.850000000000001</v>
      </c>
    </row>
    <row r="49" spans="1:5" x14ac:dyDescent="0.25">
      <c r="A49" s="97">
        <v>43960</v>
      </c>
      <c r="B49" s="97">
        <f t="shared" si="0"/>
        <v>43960</v>
      </c>
      <c r="C49" s="18" t="str">
        <f t="shared" si="1"/>
        <v>Saturday</v>
      </c>
      <c r="D49" s="18">
        <v>10</v>
      </c>
      <c r="E49" s="18">
        <v>21.34</v>
      </c>
    </row>
    <row r="50" spans="1:5" x14ac:dyDescent="0.25">
      <c r="A50" s="97">
        <v>43961</v>
      </c>
      <c r="B50" s="97">
        <f t="shared" si="0"/>
        <v>43961</v>
      </c>
      <c r="C50" s="18" t="str">
        <f t="shared" si="1"/>
        <v>Sunday</v>
      </c>
      <c r="D50" s="18">
        <v>6</v>
      </c>
      <c r="E50" s="18">
        <v>15.92</v>
      </c>
    </row>
    <row r="51" spans="1:5" x14ac:dyDescent="0.25">
      <c r="A51" s="97">
        <v>43962</v>
      </c>
      <c r="B51" s="97">
        <f t="shared" si="0"/>
        <v>43962</v>
      </c>
      <c r="C51" s="18" t="str">
        <f t="shared" si="1"/>
        <v>Monday</v>
      </c>
      <c r="D51" s="18">
        <v>4</v>
      </c>
      <c r="E51" s="18">
        <v>18.89</v>
      </c>
    </row>
    <row r="52" spans="1:5" x14ac:dyDescent="0.25">
      <c r="A52" s="97">
        <v>43963</v>
      </c>
      <c r="B52" s="97">
        <f t="shared" si="0"/>
        <v>43963</v>
      </c>
      <c r="C52" s="18" t="str">
        <f t="shared" si="1"/>
        <v>Tuesday</v>
      </c>
      <c r="D52" s="18">
        <v>20</v>
      </c>
      <c r="E52" s="18">
        <v>18.41</v>
      </c>
    </row>
    <row r="53" spans="1:5" x14ac:dyDescent="0.25">
      <c r="A53" s="97">
        <v>43964</v>
      </c>
      <c r="B53" s="97">
        <f t="shared" si="0"/>
        <v>43964</v>
      </c>
      <c r="C53" s="18" t="str">
        <f t="shared" si="1"/>
        <v>Wednesday</v>
      </c>
      <c r="D53" s="18">
        <v>64</v>
      </c>
      <c r="E53" s="18">
        <v>19.079999999999998</v>
      </c>
    </row>
    <row r="54" spans="1:5" x14ac:dyDescent="0.25">
      <c r="A54" s="97">
        <v>43965</v>
      </c>
      <c r="B54" s="97">
        <f t="shared" si="0"/>
        <v>43965</v>
      </c>
      <c r="C54" s="18" t="str">
        <f t="shared" si="1"/>
        <v>Thursday</v>
      </c>
      <c r="D54" s="18">
        <v>10</v>
      </c>
      <c r="E54" s="18">
        <v>25.49</v>
      </c>
    </row>
    <row r="55" spans="1:5" x14ac:dyDescent="0.25">
      <c r="A55" s="97">
        <v>43966</v>
      </c>
      <c r="B55" s="97">
        <f t="shared" si="0"/>
        <v>43966</v>
      </c>
      <c r="C55" s="18" t="str">
        <f t="shared" si="1"/>
        <v>Friday</v>
      </c>
      <c r="D55" s="18">
        <v>55</v>
      </c>
      <c r="E55" s="18">
        <v>14.05</v>
      </c>
    </row>
    <row r="56" spans="1:5" x14ac:dyDescent="0.25">
      <c r="A56" s="97">
        <v>43967</v>
      </c>
      <c r="B56" s="97">
        <f t="shared" si="0"/>
        <v>43967</v>
      </c>
      <c r="C56" s="18" t="str">
        <f t="shared" si="1"/>
        <v>Saturday</v>
      </c>
      <c r="D56" s="18">
        <v>31</v>
      </c>
      <c r="E56" s="18">
        <v>15.45</v>
      </c>
    </row>
    <row r="57" spans="1:5" x14ac:dyDescent="0.25">
      <c r="A57" s="97">
        <v>43968</v>
      </c>
      <c r="B57" s="97">
        <f t="shared" si="0"/>
        <v>43968</v>
      </c>
      <c r="C57" s="18" t="str">
        <f t="shared" si="1"/>
        <v>Sunday</v>
      </c>
      <c r="D57" s="18">
        <v>7</v>
      </c>
      <c r="E57" s="18">
        <v>12.58</v>
      </c>
    </row>
    <row r="58" spans="1:5" x14ac:dyDescent="0.25">
      <c r="A58" s="97">
        <v>43969</v>
      </c>
      <c r="B58" s="97">
        <f t="shared" si="0"/>
        <v>43969</v>
      </c>
      <c r="C58" s="18" t="str">
        <f t="shared" si="1"/>
        <v>Monday</v>
      </c>
      <c r="D58" s="18">
        <v>37</v>
      </c>
      <c r="E58" s="18">
        <v>17.64</v>
      </c>
    </row>
    <row r="59" spans="1:5" x14ac:dyDescent="0.25">
      <c r="A59" s="97">
        <v>43970</v>
      </c>
      <c r="B59" s="97">
        <f t="shared" si="0"/>
        <v>43970</v>
      </c>
      <c r="C59" s="18" t="str">
        <f t="shared" si="1"/>
        <v>Tuesday</v>
      </c>
      <c r="D59" s="18">
        <v>32</v>
      </c>
      <c r="E59" s="18">
        <v>25.44</v>
      </c>
    </row>
    <row r="60" spans="1:5" x14ac:dyDescent="0.25">
      <c r="A60" s="97">
        <v>43971</v>
      </c>
      <c r="B60" s="97">
        <f t="shared" si="0"/>
        <v>43971</v>
      </c>
      <c r="C60" s="18" t="str">
        <f t="shared" si="1"/>
        <v>Wednesday</v>
      </c>
      <c r="D60" s="18">
        <v>41</v>
      </c>
      <c r="E60" s="18">
        <v>14.46</v>
      </c>
    </row>
    <row r="61" spans="1:5" x14ac:dyDescent="0.25">
      <c r="A61" s="97">
        <v>43972</v>
      </c>
      <c r="B61" s="97">
        <f t="shared" si="0"/>
        <v>43972</v>
      </c>
      <c r="C61" s="18" t="str">
        <f t="shared" si="1"/>
        <v>Thursday</v>
      </c>
      <c r="D61" s="18">
        <v>56</v>
      </c>
      <c r="E61" s="18">
        <v>14.06</v>
      </c>
    </row>
    <row r="62" spans="1:5" x14ac:dyDescent="0.25">
      <c r="A62" s="97">
        <v>43973</v>
      </c>
      <c r="B62" s="97">
        <f t="shared" si="0"/>
        <v>43973</v>
      </c>
      <c r="C62" s="18" t="str">
        <f t="shared" si="1"/>
        <v>Friday</v>
      </c>
      <c r="D62" s="18">
        <v>74</v>
      </c>
      <c r="E62" s="18">
        <v>24.55</v>
      </c>
    </row>
    <row r="63" spans="1:5" x14ac:dyDescent="0.25">
      <c r="A63" s="97">
        <v>43974</v>
      </c>
      <c r="B63" s="97">
        <f t="shared" si="0"/>
        <v>43974</v>
      </c>
      <c r="C63" s="18" t="str">
        <f t="shared" si="1"/>
        <v>Saturday</v>
      </c>
      <c r="D63" s="18">
        <v>68</v>
      </c>
      <c r="E63" s="18">
        <v>15.25</v>
      </c>
    </row>
    <row r="64" spans="1:5" x14ac:dyDescent="0.25">
      <c r="A64" s="97">
        <v>43975</v>
      </c>
      <c r="B64" s="97">
        <f t="shared" si="0"/>
        <v>43975</v>
      </c>
      <c r="C64" s="18" t="str">
        <f t="shared" si="1"/>
        <v>Sunday</v>
      </c>
      <c r="D64" s="18">
        <v>49</v>
      </c>
      <c r="E64" s="18">
        <v>24.64</v>
      </c>
    </row>
    <row r="65" spans="1:5" x14ac:dyDescent="0.25">
      <c r="A65" s="97">
        <v>43976</v>
      </c>
      <c r="B65" s="97">
        <f t="shared" si="0"/>
        <v>43976</v>
      </c>
      <c r="C65" s="18" t="str">
        <f t="shared" si="1"/>
        <v>Monday</v>
      </c>
      <c r="D65" s="18">
        <v>24</v>
      </c>
      <c r="E65" s="18">
        <v>21.55</v>
      </c>
    </row>
    <row r="66" spans="1:5" x14ac:dyDescent="0.25">
      <c r="A66" s="97">
        <v>43977</v>
      </c>
      <c r="B66" s="97">
        <f t="shared" si="0"/>
        <v>43977</v>
      </c>
      <c r="C66" s="18" t="str">
        <f t="shared" si="1"/>
        <v>Tuesday</v>
      </c>
      <c r="D66" s="18">
        <v>54</v>
      </c>
      <c r="E66" s="18">
        <v>12.75</v>
      </c>
    </row>
    <row r="67" spans="1:5" x14ac:dyDescent="0.25">
      <c r="A67" s="97">
        <v>43978</v>
      </c>
      <c r="B67" s="97">
        <f t="shared" ref="B67:B130" si="2">DATE(YEAR(A67),MONTH(A67),DAY(A67))</f>
        <v>43978</v>
      </c>
      <c r="C67" s="18" t="str">
        <f t="shared" ref="C67:C130" si="3">TEXT(A67,"DDDD")</f>
        <v>Wednesday</v>
      </c>
      <c r="D67" s="18">
        <v>4</v>
      </c>
      <c r="E67" s="18">
        <v>16.3</v>
      </c>
    </row>
    <row r="68" spans="1:5" x14ac:dyDescent="0.25">
      <c r="A68" s="97">
        <v>43979</v>
      </c>
      <c r="B68" s="97">
        <f t="shared" si="2"/>
        <v>43979</v>
      </c>
      <c r="C68" s="18" t="str">
        <f t="shared" si="3"/>
        <v>Thursday</v>
      </c>
      <c r="D68" s="18">
        <v>4</v>
      </c>
      <c r="E68" s="18">
        <v>25.14</v>
      </c>
    </row>
    <row r="69" spans="1:5" x14ac:dyDescent="0.25">
      <c r="A69" s="97">
        <v>43980</v>
      </c>
      <c r="B69" s="97">
        <f t="shared" si="2"/>
        <v>43980</v>
      </c>
      <c r="C69" s="18" t="str">
        <f t="shared" si="3"/>
        <v>Friday</v>
      </c>
      <c r="D69" s="18">
        <v>67</v>
      </c>
      <c r="E69" s="18">
        <v>23.74</v>
      </c>
    </row>
    <row r="70" spans="1:5" x14ac:dyDescent="0.25">
      <c r="A70" s="97">
        <v>43981</v>
      </c>
      <c r="B70" s="97">
        <f t="shared" si="2"/>
        <v>43981</v>
      </c>
      <c r="C70" s="18" t="str">
        <f t="shared" si="3"/>
        <v>Saturday</v>
      </c>
      <c r="D70" s="18">
        <v>12</v>
      </c>
      <c r="E70" s="18">
        <v>23.76</v>
      </c>
    </row>
    <row r="71" spans="1:5" x14ac:dyDescent="0.25">
      <c r="A71" s="97">
        <v>43982</v>
      </c>
      <c r="B71" s="97">
        <f t="shared" si="2"/>
        <v>43982</v>
      </c>
      <c r="C71" s="18" t="str">
        <f t="shared" si="3"/>
        <v>Sunday</v>
      </c>
      <c r="D71" s="18">
        <v>33</v>
      </c>
      <c r="E71" s="18">
        <v>22.13</v>
      </c>
    </row>
    <row r="72" spans="1:5" x14ac:dyDescent="0.25">
      <c r="A72" s="97">
        <v>43983</v>
      </c>
      <c r="B72" s="97">
        <f t="shared" si="2"/>
        <v>43983</v>
      </c>
      <c r="C72" s="18" t="str">
        <f t="shared" si="3"/>
        <v>Monday</v>
      </c>
      <c r="D72" s="18">
        <v>24</v>
      </c>
      <c r="E72" s="18">
        <v>18.93</v>
      </c>
    </row>
    <row r="73" spans="1:5" x14ac:dyDescent="0.25">
      <c r="A73" s="97">
        <v>43984</v>
      </c>
      <c r="B73" s="97">
        <f t="shared" si="2"/>
        <v>43984</v>
      </c>
      <c r="C73" s="18" t="str">
        <f t="shared" si="3"/>
        <v>Tuesday</v>
      </c>
      <c r="D73" s="18">
        <v>9</v>
      </c>
      <c r="E73" s="18">
        <v>13.09</v>
      </c>
    </row>
    <row r="74" spans="1:5" x14ac:dyDescent="0.25">
      <c r="A74" s="97">
        <v>43985</v>
      </c>
      <c r="B74" s="97">
        <f t="shared" si="2"/>
        <v>43985</v>
      </c>
      <c r="C74" s="18" t="str">
        <f t="shared" si="3"/>
        <v>Wednesday</v>
      </c>
      <c r="D74" s="18">
        <v>14</v>
      </c>
      <c r="E74" s="18">
        <v>18.41</v>
      </c>
    </row>
    <row r="75" spans="1:5" x14ac:dyDescent="0.25">
      <c r="A75" s="97">
        <v>43986</v>
      </c>
      <c r="B75" s="97">
        <f t="shared" si="2"/>
        <v>43986</v>
      </c>
      <c r="C75" s="18" t="str">
        <f t="shared" si="3"/>
        <v>Thursday</v>
      </c>
      <c r="D75" s="18">
        <v>40</v>
      </c>
      <c r="E75" s="18">
        <v>22.85</v>
      </c>
    </row>
    <row r="76" spans="1:5" x14ac:dyDescent="0.25">
      <c r="A76" s="97">
        <v>43987</v>
      </c>
      <c r="B76" s="97">
        <f t="shared" si="2"/>
        <v>43987</v>
      </c>
      <c r="C76" s="18" t="str">
        <f t="shared" si="3"/>
        <v>Friday</v>
      </c>
      <c r="D76" s="18">
        <v>12</v>
      </c>
      <c r="E76" s="18">
        <v>18.809999999999999</v>
      </c>
    </row>
    <row r="77" spans="1:5" x14ac:dyDescent="0.25">
      <c r="A77" s="97">
        <v>43988</v>
      </c>
      <c r="B77" s="97">
        <f t="shared" si="2"/>
        <v>43988</v>
      </c>
      <c r="C77" s="18" t="str">
        <f t="shared" si="3"/>
        <v>Saturday</v>
      </c>
      <c r="D77" s="18">
        <v>5</v>
      </c>
      <c r="E77" s="18">
        <v>25.93</v>
      </c>
    </row>
    <row r="78" spans="1:5" x14ac:dyDescent="0.25">
      <c r="A78" s="97">
        <v>43989</v>
      </c>
      <c r="B78" s="97">
        <f t="shared" si="2"/>
        <v>43989</v>
      </c>
      <c r="C78" s="18" t="str">
        <f t="shared" si="3"/>
        <v>Sunday</v>
      </c>
      <c r="D78" s="18">
        <v>52</v>
      </c>
      <c r="E78" s="18">
        <v>23.17</v>
      </c>
    </row>
    <row r="79" spans="1:5" x14ac:dyDescent="0.25">
      <c r="A79" s="97">
        <v>43990</v>
      </c>
      <c r="B79" s="97">
        <f t="shared" si="2"/>
        <v>43990</v>
      </c>
      <c r="C79" s="18" t="str">
        <f t="shared" si="3"/>
        <v>Monday</v>
      </c>
      <c r="D79" s="18">
        <v>27</v>
      </c>
      <c r="E79" s="18">
        <v>17.75</v>
      </c>
    </row>
    <row r="80" spans="1:5" x14ac:dyDescent="0.25">
      <c r="A80" s="97">
        <v>43991</v>
      </c>
      <c r="B80" s="97">
        <f t="shared" si="2"/>
        <v>43991</v>
      </c>
      <c r="C80" s="18" t="str">
        <f t="shared" si="3"/>
        <v>Tuesday</v>
      </c>
      <c r="D80" s="18">
        <v>56</v>
      </c>
      <c r="E80" s="18">
        <v>23.83</v>
      </c>
    </row>
    <row r="81" spans="1:5" x14ac:dyDescent="0.25">
      <c r="A81" s="97">
        <v>43992</v>
      </c>
      <c r="B81" s="97">
        <f t="shared" si="2"/>
        <v>43992</v>
      </c>
      <c r="C81" s="18" t="str">
        <f t="shared" si="3"/>
        <v>Wednesday</v>
      </c>
      <c r="D81" s="18">
        <v>35</v>
      </c>
      <c r="E81" s="18">
        <v>16.32</v>
      </c>
    </row>
    <row r="82" spans="1:5" x14ac:dyDescent="0.25">
      <c r="A82" s="97">
        <v>43993</v>
      </c>
      <c r="B82" s="97">
        <f t="shared" si="2"/>
        <v>43993</v>
      </c>
      <c r="C82" s="18" t="str">
        <f t="shared" si="3"/>
        <v>Thursday</v>
      </c>
      <c r="D82" s="18">
        <v>55</v>
      </c>
      <c r="E82" s="18">
        <v>20.94</v>
      </c>
    </row>
    <row r="83" spans="1:5" x14ac:dyDescent="0.25">
      <c r="A83" s="97">
        <v>43994</v>
      </c>
      <c r="B83" s="97">
        <f t="shared" si="2"/>
        <v>43994</v>
      </c>
      <c r="C83" s="18" t="str">
        <f t="shared" si="3"/>
        <v>Friday</v>
      </c>
      <c r="D83" s="18">
        <v>52</v>
      </c>
      <c r="E83" s="18">
        <v>18.3</v>
      </c>
    </row>
    <row r="84" spans="1:5" x14ac:dyDescent="0.25">
      <c r="A84" s="97">
        <v>43995</v>
      </c>
      <c r="B84" s="97">
        <f t="shared" si="2"/>
        <v>43995</v>
      </c>
      <c r="C84" s="18" t="str">
        <f t="shared" si="3"/>
        <v>Saturday</v>
      </c>
      <c r="D84" s="18">
        <v>62</v>
      </c>
      <c r="E84" s="18">
        <v>24.28</v>
      </c>
    </row>
    <row r="85" spans="1:5" x14ac:dyDescent="0.25">
      <c r="A85" s="97">
        <v>43996</v>
      </c>
      <c r="B85" s="97">
        <f t="shared" si="2"/>
        <v>43996</v>
      </c>
      <c r="C85" s="18" t="str">
        <f t="shared" si="3"/>
        <v>Sunday</v>
      </c>
      <c r="D85" s="18">
        <v>41</v>
      </c>
      <c r="E85" s="18">
        <v>18.13</v>
      </c>
    </row>
    <row r="86" spans="1:5" x14ac:dyDescent="0.25">
      <c r="A86" s="97">
        <v>43997</v>
      </c>
      <c r="B86" s="97">
        <f t="shared" si="2"/>
        <v>43997</v>
      </c>
      <c r="C86" s="18" t="str">
        <f t="shared" si="3"/>
        <v>Monday</v>
      </c>
      <c r="D86" s="18">
        <v>58</v>
      </c>
      <c r="E86" s="18">
        <v>21.18</v>
      </c>
    </row>
    <row r="87" spans="1:5" x14ac:dyDescent="0.25">
      <c r="A87" s="97">
        <v>43998</v>
      </c>
      <c r="B87" s="97">
        <f t="shared" si="2"/>
        <v>43998</v>
      </c>
      <c r="C87" s="18" t="str">
        <f t="shared" si="3"/>
        <v>Tuesday</v>
      </c>
      <c r="D87" s="18">
        <v>68</v>
      </c>
      <c r="E87" s="18">
        <v>15.26</v>
      </c>
    </row>
    <row r="88" spans="1:5" x14ac:dyDescent="0.25">
      <c r="A88" s="97">
        <v>43999</v>
      </c>
      <c r="B88" s="97">
        <f t="shared" si="2"/>
        <v>43999</v>
      </c>
      <c r="C88" s="18" t="str">
        <f t="shared" si="3"/>
        <v>Wednesday</v>
      </c>
      <c r="D88" s="18">
        <v>54</v>
      </c>
      <c r="E88" s="18">
        <v>14.46</v>
      </c>
    </row>
    <row r="89" spans="1:5" x14ac:dyDescent="0.25">
      <c r="A89" s="97">
        <v>44000</v>
      </c>
      <c r="B89" s="97">
        <f t="shared" si="2"/>
        <v>44000</v>
      </c>
      <c r="C89" s="18" t="str">
        <f t="shared" si="3"/>
        <v>Thursday</v>
      </c>
      <c r="D89" s="18">
        <v>6</v>
      </c>
      <c r="E89" s="18">
        <v>24.98</v>
      </c>
    </row>
    <row r="90" spans="1:5" x14ac:dyDescent="0.25">
      <c r="A90" s="97">
        <v>44001</v>
      </c>
      <c r="B90" s="97">
        <f t="shared" si="2"/>
        <v>44001</v>
      </c>
      <c r="C90" s="18" t="str">
        <f t="shared" si="3"/>
        <v>Friday</v>
      </c>
      <c r="D90" s="18">
        <v>20</v>
      </c>
      <c r="E90" s="18">
        <v>20.73</v>
      </c>
    </row>
    <row r="91" spans="1:5" x14ac:dyDescent="0.25">
      <c r="A91" s="97">
        <v>44002</v>
      </c>
      <c r="B91" s="97">
        <f t="shared" si="2"/>
        <v>44002</v>
      </c>
      <c r="C91" s="18" t="str">
        <f t="shared" si="3"/>
        <v>Saturday</v>
      </c>
      <c r="D91" s="18">
        <v>47</v>
      </c>
      <c r="E91" s="18">
        <v>15.89</v>
      </c>
    </row>
    <row r="92" spans="1:5" x14ac:dyDescent="0.25">
      <c r="A92" s="97">
        <v>44003</v>
      </c>
      <c r="B92" s="97">
        <f t="shared" si="2"/>
        <v>44003</v>
      </c>
      <c r="C92" s="18" t="str">
        <f t="shared" si="3"/>
        <v>Sunday</v>
      </c>
      <c r="D92" s="18">
        <v>17</v>
      </c>
      <c r="E92" s="18">
        <v>25.84</v>
      </c>
    </row>
    <row r="93" spans="1:5" x14ac:dyDescent="0.25">
      <c r="A93" s="97">
        <v>44004</v>
      </c>
      <c r="B93" s="97">
        <f t="shared" si="2"/>
        <v>44004</v>
      </c>
      <c r="C93" s="18" t="str">
        <f t="shared" si="3"/>
        <v>Monday</v>
      </c>
      <c r="D93" s="18">
        <v>51</v>
      </c>
      <c r="E93" s="18">
        <v>16.3</v>
      </c>
    </row>
    <row r="94" spans="1:5" x14ac:dyDescent="0.25">
      <c r="A94" s="97">
        <v>44005</v>
      </c>
      <c r="B94" s="97">
        <f t="shared" si="2"/>
        <v>44005</v>
      </c>
      <c r="C94" s="18" t="str">
        <f t="shared" si="3"/>
        <v>Tuesday</v>
      </c>
      <c r="D94" s="18">
        <v>41</v>
      </c>
      <c r="E94" s="18">
        <v>16.690000000000001</v>
      </c>
    </row>
    <row r="95" spans="1:5" x14ac:dyDescent="0.25">
      <c r="A95" s="97">
        <v>44006</v>
      </c>
      <c r="B95" s="97">
        <f t="shared" si="2"/>
        <v>44006</v>
      </c>
      <c r="C95" s="18" t="str">
        <f t="shared" si="3"/>
        <v>Wednesday</v>
      </c>
      <c r="D95" s="18">
        <v>23</v>
      </c>
      <c r="E95" s="18">
        <v>13.1</v>
      </c>
    </row>
    <row r="96" spans="1:5" x14ac:dyDescent="0.25">
      <c r="A96" s="97">
        <v>44007</v>
      </c>
      <c r="B96" s="97">
        <f t="shared" si="2"/>
        <v>44007</v>
      </c>
      <c r="C96" s="18" t="str">
        <f t="shared" si="3"/>
        <v>Thursday</v>
      </c>
      <c r="D96" s="18">
        <v>47</v>
      </c>
      <c r="E96" s="18">
        <v>16.05</v>
      </c>
    </row>
    <row r="97" spans="1:5" x14ac:dyDescent="0.25">
      <c r="A97" s="97">
        <v>44008</v>
      </c>
      <c r="B97" s="97">
        <f t="shared" si="2"/>
        <v>44008</v>
      </c>
      <c r="C97" s="18" t="str">
        <f t="shared" si="3"/>
        <v>Friday</v>
      </c>
      <c r="D97" s="18">
        <v>21</v>
      </c>
      <c r="E97" s="18">
        <v>21.33</v>
      </c>
    </row>
    <row r="98" spans="1:5" x14ac:dyDescent="0.25">
      <c r="A98" s="97">
        <v>44009</v>
      </c>
      <c r="B98" s="97">
        <f t="shared" si="2"/>
        <v>44009</v>
      </c>
      <c r="C98" s="18" t="str">
        <f t="shared" si="3"/>
        <v>Saturday</v>
      </c>
      <c r="D98" s="18">
        <v>3</v>
      </c>
      <c r="E98" s="18">
        <v>23.53</v>
      </c>
    </row>
    <row r="99" spans="1:5" x14ac:dyDescent="0.25">
      <c r="A99" s="97">
        <v>44010</v>
      </c>
      <c r="B99" s="97">
        <f t="shared" si="2"/>
        <v>44010</v>
      </c>
      <c r="C99" s="18" t="str">
        <f t="shared" si="3"/>
        <v>Sunday</v>
      </c>
      <c r="D99" s="18">
        <v>58</v>
      </c>
      <c r="E99" s="18">
        <v>16.100000000000001</v>
      </c>
    </row>
    <row r="100" spans="1:5" x14ac:dyDescent="0.25">
      <c r="A100" s="97">
        <v>44011</v>
      </c>
      <c r="B100" s="97">
        <f t="shared" si="2"/>
        <v>44011</v>
      </c>
      <c r="C100" s="18" t="str">
        <f t="shared" si="3"/>
        <v>Monday</v>
      </c>
      <c r="D100" s="18">
        <v>64</v>
      </c>
      <c r="E100" s="18">
        <v>18.760000000000002</v>
      </c>
    </row>
    <row r="101" spans="1:5" x14ac:dyDescent="0.25">
      <c r="A101" s="97">
        <v>44012</v>
      </c>
      <c r="B101" s="97">
        <f t="shared" si="2"/>
        <v>44012</v>
      </c>
      <c r="C101" s="18" t="str">
        <f t="shared" si="3"/>
        <v>Tuesday</v>
      </c>
      <c r="D101" s="18">
        <v>55</v>
      </c>
      <c r="E101" s="18">
        <v>24.89</v>
      </c>
    </row>
    <row r="102" spans="1:5" x14ac:dyDescent="0.25">
      <c r="A102" s="97">
        <v>44013</v>
      </c>
      <c r="B102" s="97">
        <f t="shared" si="2"/>
        <v>44013</v>
      </c>
      <c r="C102" s="18" t="str">
        <f t="shared" si="3"/>
        <v>Wednesday</v>
      </c>
      <c r="D102" s="18">
        <v>25</v>
      </c>
      <c r="E102" s="18">
        <v>21.22</v>
      </c>
    </row>
    <row r="103" spans="1:5" x14ac:dyDescent="0.25">
      <c r="A103" s="97">
        <v>44014</v>
      </c>
      <c r="B103" s="97">
        <f t="shared" si="2"/>
        <v>44014</v>
      </c>
      <c r="C103" s="18" t="str">
        <f t="shared" si="3"/>
        <v>Thursday</v>
      </c>
      <c r="D103" s="18">
        <v>52</v>
      </c>
      <c r="E103" s="18">
        <v>13.9</v>
      </c>
    </row>
    <row r="104" spans="1:5" x14ac:dyDescent="0.25">
      <c r="A104" s="97">
        <v>44015</v>
      </c>
      <c r="B104" s="97">
        <f t="shared" si="2"/>
        <v>44015</v>
      </c>
      <c r="C104" s="18" t="str">
        <f t="shared" si="3"/>
        <v>Friday</v>
      </c>
      <c r="D104" s="18">
        <v>51</v>
      </c>
      <c r="E104" s="18">
        <v>19.93</v>
      </c>
    </row>
    <row r="105" spans="1:5" x14ac:dyDescent="0.25">
      <c r="A105" s="97">
        <v>44016</v>
      </c>
      <c r="B105" s="97">
        <f t="shared" si="2"/>
        <v>44016</v>
      </c>
      <c r="C105" s="18" t="str">
        <f t="shared" si="3"/>
        <v>Saturday</v>
      </c>
      <c r="D105" s="18">
        <v>54</v>
      </c>
      <c r="E105" s="18">
        <v>16.850000000000001</v>
      </c>
    </row>
    <row r="106" spans="1:5" x14ac:dyDescent="0.25">
      <c r="A106" s="97">
        <v>44017</v>
      </c>
      <c r="B106" s="97">
        <f t="shared" si="2"/>
        <v>44017</v>
      </c>
      <c r="C106" s="18" t="str">
        <f t="shared" si="3"/>
        <v>Sunday</v>
      </c>
      <c r="D106" s="18">
        <v>67</v>
      </c>
      <c r="E106" s="18">
        <v>24.9</v>
      </c>
    </row>
    <row r="107" spans="1:5" x14ac:dyDescent="0.25">
      <c r="A107" s="97">
        <v>44018</v>
      </c>
      <c r="B107" s="97">
        <f t="shared" si="2"/>
        <v>44018</v>
      </c>
      <c r="C107" s="18" t="str">
        <f t="shared" si="3"/>
        <v>Monday</v>
      </c>
      <c r="D107" s="18">
        <v>23</v>
      </c>
      <c r="E107" s="18">
        <v>13.56</v>
      </c>
    </row>
    <row r="108" spans="1:5" x14ac:dyDescent="0.25">
      <c r="A108" s="97">
        <v>44019</v>
      </c>
      <c r="B108" s="97">
        <f t="shared" si="2"/>
        <v>44019</v>
      </c>
      <c r="C108" s="18" t="str">
        <f t="shared" si="3"/>
        <v>Tuesday</v>
      </c>
      <c r="D108" s="18">
        <v>5</v>
      </c>
      <c r="E108" s="18">
        <v>19.73</v>
      </c>
    </row>
    <row r="109" spans="1:5" x14ac:dyDescent="0.25">
      <c r="A109" s="97">
        <v>44020</v>
      </c>
      <c r="B109" s="97">
        <f t="shared" si="2"/>
        <v>44020</v>
      </c>
      <c r="C109" s="18" t="str">
        <f t="shared" si="3"/>
        <v>Wednesday</v>
      </c>
      <c r="D109" s="18">
        <v>13</v>
      </c>
      <c r="E109" s="18">
        <v>12.63</v>
      </c>
    </row>
    <row r="110" spans="1:5" x14ac:dyDescent="0.25">
      <c r="A110" s="97">
        <v>44021</v>
      </c>
      <c r="B110" s="97">
        <f t="shared" si="2"/>
        <v>44021</v>
      </c>
      <c r="C110" s="18" t="str">
        <f t="shared" si="3"/>
        <v>Thursday</v>
      </c>
      <c r="D110" s="18">
        <v>43</v>
      </c>
      <c r="E110" s="18">
        <v>17.760000000000002</v>
      </c>
    </row>
    <row r="111" spans="1:5" x14ac:dyDescent="0.25">
      <c r="A111" s="97">
        <v>44022</v>
      </c>
      <c r="B111" s="97">
        <f t="shared" si="2"/>
        <v>44022</v>
      </c>
      <c r="C111" s="18" t="str">
        <f t="shared" si="3"/>
        <v>Friday</v>
      </c>
      <c r="D111" s="18">
        <v>9</v>
      </c>
      <c r="E111" s="18">
        <v>24.09</v>
      </c>
    </row>
    <row r="112" spans="1:5" x14ac:dyDescent="0.25">
      <c r="A112" s="97">
        <v>44023</v>
      </c>
      <c r="B112" s="97">
        <f t="shared" si="2"/>
        <v>44023</v>
      </c>
      <c r="C112" s="18" t="str">
        <f t="shared" si="3"/>
        <v>Saturday</v>
      </c>
      <c r="D112" s="18">
        <v>65</v>
      </c>
      <c r="E112" s="18">
        <v>22.22</v>
      </c>
    </row>
    <row r="113" spans="1:5" x14ac:dyDescent="0.25">
      <c r="A113" s="97">
        <v>44024</v>
      </c>
      <c r="B113" s="97">
        <f t="shared" si="2"/>
        <v>44024</v>
      </c>
      <c r="C113" s="18" t="str">
        <f t="shared" si="3"/>
        <v>Sunday</v>
      </c>
      <c r="D113" s="18">
        <v>4</v>
      </c>
      <c r="E113" s="18">
        <v>23.72</v>
      </c>
    </row>
    <row r="114" spans="1:5" x14ac:dyDescent="0.25">
      <c r="A114" s="97">
        <v>44025</v>
      </c>
      <c r="B114" s="97">
        <f t="shared" si="2"/>
        <v>44025</v>
      </c>
      <c r="C114" s="18" t="str">
        <f t="shared" si="3"/>
        <v>Monday</v>
      </c>
      <c r="D114" s="18">
        <v>39</v>
      </c>
      <c r="E114" s="18">
        <v>16.510000000000002</v>
      </c>
    </row>
    <row r="115" spans="1:5" x14ac:dyDescent="0.25">
      <c r="A115" s="97">
        <v>44026</v>
      </c>
      <c r="B115" s="97">
        <f t="shared" si="2"/>
        <v>44026</v>
      </c>
      <c r="C115" s="18" t="str">
        <f t="shared" si="3"/>
        <v>Tuesday</v>
      </c>
      <c r="D115" s="18">
        <v>48</v>
      </c>
      <c r="E115" s="18">
        <v>18.989999999999998</v>
      </c>
    </row>
    <row r="116" spans="1:5" x14ac:dyDescent="0.25">
      <c r="A116" s="97">
        <v>44027</v>
      </c>
      <c r="B116" s="97">
        <f t="shared" si="2"/>
        <v>44027</v>
      </c>
      <c r="C116" s="18" t="str">
        <f t="shared" si="3"/>
        <v>Wednesday</v>
      </c>
      <c r="D116" s="18">
        <v>37</v>
      </c>
      <c r="E116" s="18">
        <v>16.29</v>
      </c>
    </row>
    <row r="117" spans="1:5" x14ac:dyDescent="0.25">
      <c r="A117" s="97">
        <v>44028</v>
      </c>
      <c r="B117" s="97">
        <f t="shared" si="2"/>
        <v>44028</v>
      </c>
      <c r="C117" s="18" t="str">
        <f t="shared" si="3"/>
        <v>Thursday</v>
      </c>
      <c r="D117" s="18">
        <v>28</v>
      </c>
      <c r="E117" s="18">
        <v>13.27</v>
      </c>
    </row>
    <row r="118" spans="1:5" x14ac:dyDescent="0.25">
      <c r="A118" s="97">
        <v>44029</v>
      </c>
      <c r="B118" s="97">
        <f t="shared" si="2"/>
        <v>44029</v>
      </c>
      <c r="C118" s="18" t="str">
        <f t="shared" si="3"/>
        <v>Friday</v>
      </c>
      <c r="D118" s="18">
        <v>32</v>
      </c>
      <c r="E118" s="18">
        <v>24.57</v>
      </c>
    </row>
    <row r="119" spans="1:5" x14ac:dyDescent="0.25">
      <c r="A119" s="97">
        <v>44030</v>
      </c>
      <c r="B119" s="97">
        <f t="shared" si="2"/>
        <v>44030</v>
      </c>
      <c r="C119" s="18" t="str">
        <f t="shared" si="3"/>
        <v>Saturday</v>
      </c>
      <c r="D119" s="18">
        <v>58</v>
      </c>
      <c r="E119" s="18">
        <v>20.34</v>
      </c>
    </row>
    <row r="120" spans="1:5" x14ac:dyDescent="0.25">
      <c r="A120" s="97">
        <v>44031</v>
      </c>
      <c r="B120" s="97">
        <f t="shared" si="2"/>
        <v>44031</v>
      </c>
      <c r="C120" s="18" t="str">
        <f t="shared" si="3"/>
        <v>Sunday</v>
      </c>
      <c r="D120" s="18">
        <v>26</v>
      </c>
      <c r="E120" s="18">
        <v>23.18</v>
      </c>
    </row>
    <row r="121" spans="1:5" x14ac:dyDescent="0.25">
      <c r="A121" s="97">
        <v>44032</v>
      </c>
      <c r="B121" s="97">
        <f t="shared" si="2"/>
        <v>44032</v>
      </c>
      <c r="C121" s="18" t="str">
        <f t="shared" si="3"/>
        <v>Monday</v>
      </c>
      <c r="D121" s="18">
        <v>68</v>
      </c>
      <c r="E121" s="18">
        <v>24.65</v>
      </c>
    </row>
    <row r="122" spans="1:5" x14ac:dyDescent="0.25">
      <c r="A122" s="97">
        <v>44033</v>
      </c>
      <c r="B122" s="97">
        <f t="shared" si="2"/>
        <v>44033</v>
      </c>
      <c r="C122" s="18" t="str">
        <f t="shared" si="3"/>
        <v>Tuesday</v>
      </c>
      <c r="D122" s="18">
        <v>13</v>
      </c>
      <c r="E122" s="18">
        <v>20.43</v>
      </c>
    </row>
    <row r="123" spans="1:5" x14ac:dyDescent="0.25">
      <c r="A123" s="97">
        <v>44034</v>
      </c>
      <c r="B123" s="97">
        <f t="shared" si="2"/>
        <v>44034</v>
      </c>
      <c r="C123" s="18" t="str">
        <f t="shared" si="3"/>
        <v>Wednesday</v>
      </c>
      <c r="D123" s="18">
        <v>51</v>
      </c>
      <c r="E123" s="18">
        <v>15.57</v>
      </c>
    </row>
    <row r="124" spans="1:5" x14ac:dyDescent="0.25">
      <c r="A124" s="97">
        <v>44035</v>
      </c>
      <c r="B124" s="97">
        <f t="shared" si="2"/>
        <v>44035</v>
      </c>
      <c r="C124" s="18" t="str">
        <f t="shared" si="3"/>
        <v>Thursday</v>
      </c>
      <c r="D124" s="18">
        <v>69</v>
      </c>
      <c r="E124" s="18">
        <v>21.95</v>
      </c>
    </row>
    <row r="125" spans="1:5" x14ac:dyDescent="0.25">
      <c r="A125" s="97">
        <v>44036</v>
      </c>
      <c r="B125" s="97">
        <f t="shared" si="2"/>
        <v>44036</v>
      </c>
      <c r="C125" s="18" t="str">
        <f t="shared" si="3"/>
        <v>Friday</v>
      </c>
      <c r="D125" s="18">
        <v>2</v>
      </c>
      <c r="E125" s="18">
        <v>25.59</v>
      </c>
    </row>
    <row r="126" spans="1:5" x14ac:dyDescent="0.25">
      <c r="A126" s="97">
        <v>44037</v>
      </c>
      <c r="B126" s="97">
        <f t="shared" si="2"/>
        <v>44037</v>
      </c>
      <c r="C126" s="18" t="str">
        <f t="shared" si="3"/>
        <v>Saturday</v>
      </c>
      <c r="D126" s="18">
        <v>32</v>
      </c>
      <c r="E126" s="18">
        <v>20.61</v>
      </c>
    </row>
    <row r="127" spans="1:5" x14ac:dyDescent="0.25">
      <c r="A127" s="97">
        <v>44038</v>
      </c>
      <c r="B127" s="97">
        <f t="shared" si="2"/>
        <v>44038</v>
      </c>
      <c r="C127" s="18" t="str">
        <f t="shared" si="3"/>
        <v>Sunday</v>
      </c>
      <c r="D127" s="18">
        <v>68</v>
      </c>
      <c r="E127" s="18">
        <v>22.44</v>
      </c>
    </row>
    <row r="128" spans="1:5" x14ac:dyDescent="0.25">
      <c r="A128" s="97">
        <v>44039</v>
      </c>
      <c r="B128" s="97">
        <f t="shared" si="2"/>
        <v>44039</v>
      </c>
      <c r="C128" s="18" t="str">
        <f t="shared" si="3"/>
        <v>Monday</v>
      </c>
      <c r="D128" s="18">
        <v>74</v>
      </c>
      <c r="E128" s="18">
        <v>15.18</v>
      </c>
    </row>
    <row r="129" spans="1:5" x14ac:dyDescent="0.25">
      <c r="A129" s="97">
        <v>44040</v>
      </c>
      <c r="B129" s="97">
        <f t="shared" si="2"/>
        <v>44040</v>
      </c>
      <c r="C129" s="18" t="str">
        <f t="shared" si="3"/>
        <v>Tuesday</v>
      </c>
      <c r="D129" s="18">
        <v>51</v>
      </c>
      <c r="E129" s="18">
        <v>24.04</v>
      </c>
    </row>
    <row r="130" spans="1:5" x14ac:dyDescent="0.25">
      <c r="A130" s="97">
        <v>44041</v>
      </c>
      <c r="B130" s="97">
        <f t="shared" si="2"/>
        <v>44041</v>
      </c>
      <c r="C130" s="18" t="str">
        <f t="shared" si="3"/>
        <v>Wednesday</v>
      </c>
      <c r="D130" s="18">
        <v>59</v>
      </c>
      <c r="E130" s="18">
        <v>19.3</v>
      </c>
    </row>
    <row r="131" spans="1:5" x14ac:dyDescent="0.25">
      <c r="A131" s="97">
        <v>44042</v>
      </c>
      <c r="B131" s="97">
        <f t="shared" ref="B131:B194" si="4">DATE(YEAR(A131),MONTH(A131),DAY(A131))</f>
        <v>44042</v>
      </c>
      <c r="C131" s="18" t="str">
        <f t="shared" ref="C131:C194" si="5">TEXT(A131,"DDDD")</f>
        <v>Thursday</v>
      </c>
      <c r="D131" s="18">
        <v>6</v>
      </c>
      <c r="E131" s="18">
        <v>22.8</v>
      </c>
    </row>
    <row r="132" spans="1:5" x14ac:dyDescent="0.25">
      <c r="A132" s="97">
        <v>44043</v>
      </c>
      <c r="B132" s="97">
        <f t="shared" si="4"/>
        <v>44043</v>
      </c>
      <c r="C132" s="18" t="str">
        <f t="shared" si="5"/>
        <v>Friday</v>
      </c>
      <c r="D132" s="18">
        <v>26</v>
      </c>
      <c r="E132" s="18">
        <v>17.37</v>
      </c>
    </row>
    <row r="133" spans="1:5" x14ac:dyDescent="0.25">
      <c r="A133" s="97">
        <v>44044</v>
      </c>
      <c r="B133" s="97">
        <f t="shared" si="4"/>
        <v>44044</v>
      </c>
      <c r="C133" s="18" t="str">
        <f t="shared" si="5"/>
        <v>Saturday</v>
      </c>
      <c r="D133" s="18">
        <v>34</v>
      </c>
      <c r="E133" s="18">
        <v>13.2</v>
      </c>
    </row>
    <row r="134" spans="1:5" x14ac:dyDescent="0.25">
      <c r="A134" s="97">
        <v>44045</v>
      </c>
      <c r="B134" s="97">
        <f t="shared" si="4"/>
        <v>44045</v>
      </c>
      <c r="C134" s="18" t="str">
        <f t="shared" si="5"/>
        <v>Sunday</v>
      </c>
      <c r="D134" s="18">
        <v>26</v>
      </c>
      <c r="E134" s="18">
        <v>26.13</v>
      </c>
    </row>
    <row r="135" spans="1:5" x14ac:dyDescent="0.25">
      <c r="A135" s="97">
        <v>44046</v>
      </c>
      <c r="B135" s="97">
        <f t="shared" si="4"/>
        <v>44046</v>
      </c>
      <c r="C135" s="18" t="str">
        <f t="shared" si="5"/>
        <v>Monday</v>
      </c>
      <c r="D135" s="18">
        <v>19</v>
      </c>
      <c r="E135" s="18">
        <v>20.48</v>
      </c>
    </row>
    <row r="136" spans="1:5" x14ac:dyDescent="0.25">
      <c r="A136" s="97">
        <v>44047</v>
      </c>
      <c r="B136" s="97">
        <f t="shared" si="4"/>
        <v>44047</v>
      </c>
      <c r="C136" s="18" t="str">
        <f t="shared" si="5"/>
        <v>Tuesday</v>
      </c>
      <c r="D136" s="18">
        <v>71</v>
      </c>
      <c r="E136" s="18">
        <v>20.8</v>
      </c>
    </row>
    <row r="137" spans="1:5" x14ac:dyDescent="0.25">
      <c r="A137" s="97">
        <v>44048</v>
      </c>
      <c r="B137" s="97">
        <f t="shared" si="4"/>
        <v>44048</v>
      </c>
      <c r="C137" s="18" t="str">
        <f t="shared" si="5"/>
        <v>Wednesday</v>
      </c>
      <c r="D137" s="18">
        <v>8</v>
      </c>
      <c r="E137" s="18">
        <v>20.76</v>
      </c>
    </row>
    <row r="138" spans="1:5" x14ac:dyDescent="0.25">
      <c r="A138" s="97">
        <v>44049</v>
      </c>
      <c r="B138" s="97">
        <f t="shared" si="4"/>
        <v>44049</v>
      </c>
      <c r="C138" s="18" t="str">
        <f t="shared" si="5"/>
        <v>Thursday</v>
      </c>
      <c r="D138" s="18">
        <v>18</v>
      </c>
      <c r="E138" s="18">
        <v>22.69</v>
      </c>
    </row>
    <row r="139" spans="1:5" x14ac:dyDescent="0.25">
      <c r="A139" s="97">
        <v>44050</v>
      </c>
      <c r="B139" s="97">
        <f t="shared" si="4"/>
        <v>44050</v>
      </c>
      <c r="C139" s="18" t="str">
        <f t="shared" si="5"/>
        <v>Friday</v>
      </c>
      <c r="D139" s="18">
        <v>59</v>
      </c>
      <c r="E139" s="18">
        <v>26.16</v>
      </c>
    </row>
    <row r="140" spans="1:5" x14ac:dyDescent="0.25">
      <c r="A140" s="97">
        <v>44051</v>
      </c>
      <c r="B140" s="97">
        <f t="shared" si="4"/>
        <v>44051</v>
      </c>
      <c r="C140" s="18" t="str">
        <f t="shared" si="5"/>
        <v>Saturday</v>
      </c>
      <c r="D140" s="18">
        <v>25</v>
      </c>
      <c r="E140" s="18">
        <v>24.19</v>
      </c>
    </row>
    <row r="141" spans="1:5" x14ac:dyDescent="0.25">
      <c r="A141" s="97">
        <v>44052</v>
      </c>
      <c r="B141" s="97">
        <f t="shared" si="4"/>
        <v>44052</v>
      </c>
      <c r="C141" s="18" t="str">
        <f t="shared" si="5"/>
        <v>Sunday</v>
      </c>
      <c r="D141" s="18">
        <v>66</v>
      </c>
      <c r="E141" s="18">
        <v>21.12</v>
      </c>
    </row>
    <row r="142" spans="1:5" x14ac:dyDescent="0.25">
      <c r="A142" s="97">
        <v>44053</v>
      </c>
      <c r="B142" s="97">
        <f t="shared" si="4"/>
        <v>44053</v>
      </c>
      <c r="C142" s="18" t="str">
        <f t="shared" si="5"/>
        <v>Monday</v>
      </c>
      <c r="D142" s="18">
        <v>36</v>
      </c>
      <c r="E142" s="18">
        <v>24.11</v>
      </c>
    </row>
    <row r="143" spans="1:5" x14ac:dyDescent="0.25">
      <c r="A143" s="97">
        <v>44054</v>
      </c>
      <c r="B143" s="97">
        <f t="shared" si="4"/>
        <v>44054</v>
      </c>
      <c r="C143" s="18" t="str">
        <f t="shared" si="5"/>
        <v>Tuesday</v>
      </c>
      <c r="D143" s="18">
        <v>10</v>
      </c>
      <c r="E143" s="18">
        <v>15.16</v>
      </c>
    </row>
    <row r="144" spans="1:5" x14ac:dyDescent="0.25">
      <c r="A144" s="97">
        <v>44055</v>
      </c>
      <c r="B144" s="97">
        <f t="shared" si="4"/>
        <v>44055</v>
      </c>
      <c r="C144" s="18" t="str">
        <f t="shared" si="5"/>
        <v>Wednesday</v>
      </c>
      <c r="D144" s="18">
        <v>60</v>
      </c>
      <c r="E144" s="18">
        <v>15.95</v>
      </c>
    </row>
    <row r="145" spans="1:5" x14ac:dyDescent="0.25">
      <c r="A145" s="97">
        <v>44056</v>
      </c>
      <c r="B145" s="97">
        <f t="shared" si="4"/>
        <v>44056</v>
      </c>
      <c r="C145" s="18" t="str">
        <f t="shared" si="5"/>
        <v>Thursday</v>
      </c>
      <c r="D145" s="18">
        <v>57</v>
      </c>
      <c r="E145" s="18">
        <v>17.739999999999998</v>
      </c>
    </row>
    <row r="146" spans="1:5" x14ac:dyDescent="0.25">
      <c r="A146" s="97">
        <v>44057</v>
      </c>
      <c r="B146" s="97">
        <f t="shared" si="4"/>
        <v>44057</v>
      </c>
      <c r="C146" s="18" t="str">
        <f t="shared" si="5"/>
        <v>Friday</v>
      </c>
      <c r="D146" s="18">
        <v>20</v>
      </c>
      <c r="E146" s="18">
        <v>19.559999999999999</v>
      </c>
    </row>
    <row r="147" spans="1:5" x14ac:dyDescent="0.25">
      <c r="A147" s="97">
        <v>44058</v>
      </c>
      <c r="B147" s="97">
        <f t="shared" si="4"/>
        <v>44058</v>
      </c>
      <c r="C147" s="18" t="str">
        <f t="shared" si="5"/>
        <v>Saturday</v>
      </c>
      <c r="D147" s="18">
        <v>24</v>
      </c>
      <c r="E147" s="18">
        <v>23.88</v>
      </c>
    </row>
    <row r="148" spans="1:5" x14ac:dyDescent="0.25">
      <c r="A148" s="97">
        <v>44059</v>
      </c>
      <c r="B148" s="97">
        <f t="shared" si="4"/>
        <v>44059</v>
      </c>
      <c r="C148" s="18" t="str">
        <f t="shared" si="5"/>
        <v>Sunday</v>
      </c>
      <c r="D148" s="18">
        <v>14</v>
      </c>
      <c r="E148" s="18">
        <v>20.72</v>
      </c>
    </row>
    <row r="149" spans="1:5" x14ac:dyDescent="0.25">
      <c r="A149" s="97">
        <v>44060</v>
      </c>
      <c r="B149" s="97">
        <f t="shared" si="4"/>
        <v>44060</v>
      </c>
      <c r="C149" s="18" t="str">
        <f t="shared" si="5"/>
        <v>Monday</v>
      </c>
      <c r="D149" s="18">
        <v>3</v>
      </c>
      <c r="E149" s="18">
        <v>24.38</v>
      </c>
    </row>
    <row r="150" spans="1:5" x14ac:dyDescent="0.25">
      <c r="A150" s="97">
        <v>44061</v>
      </c>
      <c r="B150" s="97">
        <f t="shared" si="4"/>
        <v>44061</v>
      </c>
      <c r="C150" s="18" t="str">
        <f t="shared" si="5"/>
        <v>Tuesday</v>
      </c>
      <c r="D150" s="18">
        <v>63</v>
      </c>
      <c r="E150" s="18">
        <v>15.32</v>
      </c>
    </row>
    <row r="151" spans="1:5" x14ac:dyDescent="0.25">
      <c r="A151" s="97">
        <v>44062</v>
      </c>
      <c r="B151" s="97">
        <f t="shared" si="4"/>
        <v>44062</v>
      </c>
      <c r="C151" s="18" t="str">
        <f t="shared" si="5"/>
        <v>Wednesday</v>
      </c>
      <c r="D151" s="18">
        <v>5</v>
      </c>
      <c r="E151" s="18">
        <v>24.95</v>
      </c>
    </row>
    <row r="152" spans="1:5" x14ac:dyDescent="0.25">
      <c r="A152" s="97">
        <v>44063</v>
      </c>
      <c r="B152" s="97">
        <f t="shared" si="4"/>
        <v>44063</v>
      </c>
      <c r="C152" s="18" t="str">
        <f t="shared" si="5"/>
        <v>Thursday</v>
      </c>
      <c r="D152" s="18">
        <v>60</v>
      </c>
      <c r="E152" s="18">
        <v>23.71</v>
      </c>
    </row>
    <row r="153" spans="1:5" x14ac:dyDescent="0.25">
      <c r="A153" s="97">
        <v>44064</v>
      </c>
      <c r="B153" s="97">
        <f t="shared" si="4"/>
        <v>44064</v>
      </c>
      <c r="C153" s="18" t="str">
        <f t="shared" si="5"/>
        <v>Friday</v>
      </c>
      <c r="D153" s="18">
        <v>68</v>
      </c>
      <c r="E153" s="18">
        <v>19.350000000000001</v>
      </c>
    </row>
    <row r="154" spans="1:5" x14ac:dyDescent="0.25">
      <c r="A154" s="97">
        <v>44065</v>
      </c>
      <c r="B154" s="97">
        <f t="shared" si="4"/>
        <v>44065</v>
      </c>
      <c r="C154" s="18" t="str">
        <f t="shared" si="5"/>
        <v>Saturday</v>
      </c>
      <c r="D154" s="18">
        <v>10</v>
      </c>
      <c r="E154" s="18">
        <v>15.11</v>
      </c>
    </row>
    <row r="155" spans="1:5" x14ac:dyDescent="0.25">
      <c r="A155" s="97">
        <v>44066</v>
      </c>
      <c r="B155" s="97">
        <f t="shared" si="4"/>
        <v>44066</v>
      </c>
      <c r="C155" s="18" t="str">
        <f t="shared" si="5"/>
        <v>Sunday</v>
      </c>
      <c r="D155" s="18">
        <v>51</v>
      </c>
      <c r="E155" s="18">
        <v>13.41</v>
      </c>
    </row>
    <row r="156" spans="1:5" x14ac:dyDescent="0.25">
      <c r="A156" s="97">
        <v>44067</v>
      </c>
      <c r="B156" s="97">
        <f t="shared" si="4"/>
        <v>44067</v>
      </c>
      <c r="C156" s="18" t="str">
        <f t="shared" si="5"/>
        <v>Monday</v>
      </c>
      <c r="D156" s="18">
        <v>70</v>
      </c>
      <c r="E156" s="18">
        <v>13.24</v>
      </c>
    </row>
    <row r="157" spans="1:5" x14ac:dyDescent="0.25">
      <c r="A157" s="97">
        <v>44068</v>
      </c>
      <c r="B157" s="97">
        <f t="shared" si="4"/>
        <v>44068</v>
      </c>
      <c r="C157" s="18" t="str">
        <f t="shared" si="5"/>
        <v>Tuesday</v>
      </c>
      <c r="D157" s="18">
        <v>6</v>
      </c>
      <c r="E157" s="18">
        <v>14.07</v>
      </c>
    </row>
    <row r="158" spans="1:5" x14ac:dyDescent="0.25">
      <c r="A158" s="97">
        <v>44069</v>
      </c>
      <c r="B158" s="97">
        <f t="shared" si="4"/>
        <v>44069</v>
      </c>
      <c r="C158" s="18" t="str">
        <f t="shared" si="5"/>
        <v>Wednesday</v>
      </c>
      <c r="D158" s="18">
        <v>46</v>
      </c>
      <c r="E158" s="18">
        <v>18.66</v>
      </c>
    </row>
    <row r="159" spans="1:5" x14ac:dyDescent="0.25">
      <c r="A159" s="97">
        <v>44070</v>
      </c>
      <c r="B159" s="97">
        <f t="shared" si="4"/>
        <v>44070</v>
      </c>
      <c r="C159" s="18" t="str">
        <f t="shared" si="5"/>
        <v>Thursday</v>
      </c>
      <c r="D159" s="18">
        <v>22</v>
      </c>
      <c r="E159" s="18">
        <v>16.079999999999998</v>
      </c>
    </row>
    <row r="160" spans="1:5" x14ac:dyDescent="0.25">
      <c r="A160" s="97">
        <v>44071</v>
      </c>
      <c r="B160" s="97">
        <f t="shared" si="4"/>
        <v>44071</v>
      </c>
      <c r="C160" s="18" t="str">
        <f t="shared" si="5"/>
        <v>Friday</v>
      </c>
      <c r="D160" s="18">
        <v>68</v>
      </c>
      <c r="E160" s="18">
        <v>25.24</v>
      </c>
    </row>
    <row r="161" spans="1:5" x14ac:dyDescent="0.25">
      <c r="A161" s="97">
        <v>44072</v>
      </c>
      <c r="B161" s="97">
        <f t="shared" si="4"/>
        <v>44072</v>
      </c>
      <c r="C161" s="18" t="str">
        <f t="shared" si="5"/>
        <v>Saturday</v>
      </c>
      <c r="D161" s="18">
        <v>32</v>
      </c>
      <c r="E161" s="18">
        <v>24.88</v>
      </c>
    </row>
    <row r="162" spans="1:5" x14ac:dyDescent="0.25">
      <c r="A162" s="97">
        <v>44073</v>
      </c>
      <c r="B162" s="97">
        <f t="shared" si="4"/>
        <v>44073</v>
      </c>
      <c r="C162" s="18" t="str">
        <f t="shared" si="5"/>
        <v>Sunday</v>
      </c>
      <c r="D162" s="18">
        <v>57</v>
      </c>
      <c r="E162" s="18">
        <v>19.66</v>
      </c>
    </row>
    <row r="163" spans="1:5" x14ac:dyDescent="0.25">
      <c r="A163" s="97">
        <v>44074</v>
      </c>
      <c r="B163" s="97">
        <f t="shared" si="4"/>
        <v>44074</v>
      </c>
      <c r="C163" s="18" t="str">
        <f t="shared" si="5"/>
        <v>Monday</v>
      </c>
      <c r="D163" s="18">
        <v>54</v>
      </c>
      <c r="E163" s="18">
        <v>23.75</v>
      </c>
    </row>
    <row r="164" spans="1:5" x14ac:dyDescent="0.25">
      <c r="A164" s="97">
        <v>44075</v>
      </c>
      <c r="B164" s="97">
        <f t="shared" si="4"/>
        <v>44075</v>
      </c>
      <c r="C164" s="18" t="str">
        <f t="shared" si="5"/>
        <v>Tuesday</v>
      </c>
      <c r="D164" s="18">
        <v>68</v>
      </c>
      <c r="E164" s="18">
        <v>22.79</v>
      </c>
    </row>
    <row r="165" spans="1:5" x14ac:dyDescent="0.25">
      <c r="A165" s="97">
        <v>44076</v>
      </c>
      <c r="B165" s="97">
        <f t="shared" si="4"/>
        <v>44076</v>
      </c>
      <c r="C165" s="18" t="str">
        <f t="shared" si="5"/>
        <v>Wednesday</v>
      </c>
      <c r="D165" s="18">
        <v>19</v>
      </c>
      <c r="E165" s="18">
        <v>20.69</v>
      </c>
    </row>
    <row r="166" spans="1:5" x14ac:dyDescent="0.25">
      <c r="A166" s="97">
        <v>44077</v>
      </c>
      <c r="B166" s="97">
        <f t="shared" si="4"/>
        <v>44077</v>
      </c>
      <c r="C166" s="18" t="str">
        <f t="shared" si="5"/>
        <v>Thursday</v>
      </c>
      <c r="D166" s="18">
        <v>24</v>
      </c>
      <c r="E166" s="18">
        <v>24.42</v>
      </c>
    </row>
    <row r="167" spans="1:5" x14ac:dyDescent="0.25">
      <c r="A167" s="97">
        <v>44078</v>
      </c>
      <c r="B167" s="97">
        <f t="shared" si="4"/>
        <v>44078</v>
      </c>
      <c r="C167" s="18" t="str">
        <f t="shared" si="5"/>
        <v>Friday</v>
      </c>
      <c r="D167" s="18">
        <v>48</v>
      </c>
      <c r="E167" s="18">
        <v>13.13</v>
      </c>
    </row>
    <row r="168" spans="1:5" x14ac:dyDescent="0.25">
      <c r="A168" s="97">
        <v>44079</v>
      </c>
      <c r="B168" s="97">
        <f t="shared" si="4"/>
        <v>44079</v>
      </c>
      <c r="C168" s="18" t="str">
        <f t="shared" si="5"/>
        <v>Saturday</v>
      </c>
      <c r="D168" s="18">
        <v>70</v>
      </c>
      <c r="E168" s="18">
        <v>23.32</v>
      </c>
    </row>
    <row r="169" spans="1:5" x14ac:dyDescent="0.25">
      <c r="A169" s="97">
        <v>44080</v>
      </c>
      <c r="B169" s="97">
        <f t="shared" si="4"/>
        <v>44080</v>
      </c>
      <c r="C169" s="18" t="str">
        <f t="shared" si="5"/>
        <v>Sunday</v>
      </c>
      <c r="D169" s="18">
        <v>62</v>
      </c>
      <c r="E169" s="18">
        <v>16.41</v>
      </c>
    </row>
    <row r="170" spans="1:5" x14ac:dyDescent="0.25">
      <c r="A170" s="97">
        <v>44081</v>
      </c>
      <c r="B170" s="97">
        <f t="shared" si="4"/>
        <v>44081</v>
      </c>
      <c r="C170" s="18" t="str">
        <f t="shared" si="5"/>
        <v>Monday</v>
      </c>
      <c r="D170" s="18">
        <v>37</v>
      </c>
      <c r="E170" s="18">
        <v>17.559999999999999</v>
      </c>
    </row>
    <row r="171" spans="1:5" x14ac:dyDescent="0.25">
      <c r="A171" s="97">
        <v>44082</v>
      </c>
      <c r="B171" s="97">
        <f t="shared" si="4"/>
        <v>44082</v>
      </c>
      <c r="C171" s="18" t="str">
        <f t="shared" si="5"/>
        <v>Tuesday</v>
      </c>
      <c r="D171" s="18">
        <v>30</v>
      </c>
      <c r="E171" s="18">
        <v>20.45</v>
      </c>
    </row>
    <row r="172" spans="1:5" x14ac:dyDescent="0.25">
      <c r="A172" s="97">
        <v>44083</v>
      </c>
      <c r="B172" s="97">
        <f t="shared" si="4"/>
        <v>44083</v>
      </c>
      <c r="C172" s="18" t="str">
        <f t="shared" si="5"/>
        <v>Wednesday</v>
      </c>
      <c r="D172" s="18">
        <v>28</v>
      </c>
      <c r="E172" s="18">
        <v>18.690000000000001</v>
      </c>
    </row>
    <row r="173" spans="1:5" x14ac:dyDescent="0.25">
      <c r="A173" s="97">
        <v>44084</v>
      </c>
      <c r="B173" s="97">
        <f t="shared" si="4"/>
        <v>44084</v>
      </c>
      <c r="C173" s="18" t="str">
        <f t="shared" si="5"/>
        <v>Thursday</v>
      </c>
      <c r="D173" s="18">
        <v>45</v>
      </c>
      <c r="E173" s="18">
        <v>14.3</v>
      </c>
    </row>
    <row r="174" spans="1:5" x14ac:dyDescent="0.25">
      <c r="A174" s="97">
        <v>44085</v>
      </c>
      <c r="B174" s="97">
        <f t="shared" si="4"/>
        <v>44085</v>
      </c>
      <c r="C174" s="18" t="str">
        <f t="shared" si="5"/>
        <v>Friday</v>
      </c>
      <c r="D174" s="18">
        <v>51</v>
      </c>
      <c r="E174" s="18">
        <v>26.09</v>
      </c>
    </row>
    <row r="175" spans="1:5" x14ac:dyDescent="0.25">
      <c r="A175" s="97">
        <v>44086</v>
      </c>
      <c r="B175" s="97">
        <f t="shared" si="4"/>
        <v>44086</v>
      </c>
      <c r="C175" s="18" t="str">
        <f t="shared" si="5"/>
        <v>Saturday</v>
      </c>
      <c r="D175" s="18">
        <v>53</v>
      </c>
      <c r="E175" s="18">
        <v>14.61</v>
      </c>
    </row>
    <row r="176" spans="1:5" x14ac:dyDescent="0.25">
      <c r="A176" s="97">
        <v>44087</v>
      </c>
      <c r="B176" s="97">
        <f t="shared" si="4"/>
        <v>44087</v>
      </c>
      <c r="C176" s="18" t="str">
        <f t="shared" si="5"/>
        <v>Sunday</v>
      </c>
      <c r="D176" s="18">
        <v>9</v>
      </c>
      <c r="E176" s="18">
        <v>23.51</v>
      </c>
    </row>
    <row r="177" spans="1:5" x14ac:dyDescent="0.25">
      <c r="A177" s="97">
        <v>44088</v>
      </c>
      <c r="B177" s="97">
        <f t="shared" si="4"/>
        <v>44088</v>
      </c>
      <c r="C177" s="18" t="str">
        <f t="shared" si="5"/>
        <v>Monday</v>
      </c>
      <c r="D177" s="18">
        <v>73</v>
      </c>
      <c r="E177" s="18">
        <v>20.61</v>
      </c>
    </row>
    <row r="178" spans="1:5" x14ac:dyDescent="0.25">
      <c r="A178" s="97">
        <v>44089</v>
      </c>
      <c r="B178" s="97">
        <f t="shared" si="4"/>
        <v>44089</v>
      </c>
      <c r="C178" s="18" t="str">
        <f t="shared" si="5"/>
        <v>Tuesday</v>
      </c>
      <c r="D178" s="18">
        <v>58</v>
      </c>
      <c r="E178" s="18">
        <v>24.36</v>
      </c>
    </row>
    <row r="179" spans="1:5" x14ac:dyDescent="0.25">
      <c r="A179" s="97">
        <v>44090</v>
      </c>
      <c r="B179" s="97">
        <f t="shared" si="4"/>
        <v>44090</v>
      </c>
      <c r="C179" s="18" t="str">
        <f t="shared" si="5"/>
        <v>Wednesday</v>
      </c>
      <c r="D179" s="18">
        <v>37</v>
      </c>
      <c r="E179" s="18">
        <v>18.190000000000001</v>
      </c>
    </row>
    <row r="180" spans="1:5" x14ac:dyDescent="0.25">
      <c r="A180" s="97">
        <v>44091</v>
      </c>
      <c r="B180" s="97">
        <f t="shared" si="4"/>
        <v>44091</v>
      </c>
      <c r="C180" s="18" t="str">
        <f t="shared" si="5"/>
        <v>Thursday</v>
      </c>
      <c r="D180" s="18">
        <v>41</v>
      </c>
      <c r="E180" s="18">
        <v>21.92</v>
      </c>
    </row>
    <row r="181" spans="1:5" x14ac:dyDescent="0.25">
      <c r="A181" s="97">
        <v>44092</v>
      </c>
      <c r="B181" s="97">
        <f t="shared" si="4"/>
        <v>44092</v>
      </c>
      <c r="C181" s="18" t="str">
        <f t="shared" si="5"/>
        <v>Friday</v>
      </c>
      <c r="D181" s="18">
        <v>50</v>
      </c>
      <c r="E181" s="18">
        <v>21.3</v>
      </c>
    </row>
    <row r="182" spans="1:5" x14ac:dyDescent="0.25">
      <c r="A182" s="97">
        <v>44093</v>
      </c>
      <c r="B182" s="97">
        <f t="shared" si="4"/>
        <v>44093</v>
      </c>
      <c r="C182" s="18" t="str">
        <f t="shared" si="5"/>
        <v>Saturday</v>
      </c>
      <c r="D182" s="18">
        <v>35</v>
      </c>
      <c r="E182" s="18">
        <v>23.26</v>
      </c>
    </row>
    <row r="183" spans="1:5" x14ac:dyDescent="0.25">
      <c r="A183" s="97">
        <v>44094</v>
      </c>
      <c r="B183" s="97">
        <f t="shared" si="4"/>
        <v>44094</v>
      </c>
      <c r="C183" s="18" t="str">
        <f t="shared" si="5"/>
        <v>Sunday</v>
      </c>
      <c r="D183" s="18">
        <v>1</v>
      </c>
      <c r="E183" s="18">
        <v>19.809999999999999</v>
      </c>
    </row>
    <row r="184" spans="1:5" x14ac:dyDescent="0.25">
      <c r="A184" s="97">
        <v>44095</v>
      </c>
      <c r="B184" s="97">
        <f t="shared" si="4"/>
        <v>44095</v>
      </c>
      <c r="C184" s="18" t="str">
        <f t="shared" si="5"/>
        <v>Monday</v>
      </c>
      <c r="D184" s="18">
        <v>61</v>
      </c>
      <c r="E184" s="18">
        <v>17.28</v>
      </c>
    </row>
    <row r="185" spans="1:5" x14ac:dyDescent="0.25">
      <c r="A185" s="97">
        <v>44096</v>
      </c>
      <c r="B185" s="97">
        <f t="shared" si="4"/>
        <v>44096</v>
      </c>
      <c r="C185" s="18" t="str">
        <f t="shared" si="5"/>
        <v>Tuesday</v>
      </c>
      <c r="D185" s="18">
        <v>29</v>
      </c>
      <c r="E185" s="18">
        <v>13.58</v>
      </c>
    </row>
    <row r="186" spans="1:5" x14ac:dyDescent="0.25">
      <c r="A186" s="97">
        <v>44097</v>
      </c>
      <c r="B186" s="97">
        <f t="shared" si="4"/>
        <v>44097</v>
      </c>
      <c r="C186" s="18" t="str">
        <f t="shared" si="5"/>
        <v>Wednesday</v>
      </c>
      <c r="D186" s="18">
        <v>34</v>
      </c>
      <c r="E186" s="18">
        <v>25.77</v>
      </c>
    </row>
    <row r="187" spans="1:5" x14ac:dyDescent="0.25">
      <c r="A187" s="97">
        <v>44098</v>
      </c>
      <c r="B187" s="97">
        <f t="shared" si="4"/>
        <v>44098</v>
      </c>
      <c r="C187" s="18" t="str">
        <f t="shared" si="5"/>
        <v>Thursday</v>
      </c>
      <c r="D187" s="18">
        <v>62</v>
      </c>
      <c r="E187" s="18">
        <v>22.87</v>
      </c>
    </row>
    <row r="188" spans="1:5" x14ac:dyDescent="0.25">
      <c r="A188" s="97">
        <v>44099</v>
      </c>
      <c r="B188" s="97">
        <f t="shared" si="4"/>
        <v>44099</v>
      </c>
      <c r="C188" s="18" t="str">
        <f t="shared" si="5"/>
        <v>Friday</v>
      </c>
      <c r="D188" s="18">
        <v>34</v>
      </c>
      <c r="E188" s="18">
        <v>18.71</v>
      </c>
    </row>
    <row r="189" spans="1:5" x14ac:dyDescent="0.25">
      <c r="A189" s="97">
        <v>44100</v>
      </c>
      <c r="B189" s="97">
        <f t="shared" si="4"/>
        <v>44100</v>
      </c>
      <c r="C189" s="18" t="str">
        <f t="shared" si="5"/>
        <v>Saturday</v>
      </c>
      <c r="D189" s="18">
        <v>63</v>
      </c>
      <c r="E189" s="18">
        <v>20.59</v>
      </c>
    </row>
    <row r="190" spans="1:5" x14ac:dyDescent="0.25">
      <c r="A190" s="97">
        <v>44101</v>
      </c>
      <c r="B190" s="97">
        <f t="shared" si="4"/>
        <v>44101</v>
      </c>
      <c r="C190" s="18" t="str">
        <f t="shared" si="5"/>
        <v>Sunday</v>
      </c>
      <c r="D190" s="18">
        <v>42</v>
      </c>
      <c r="E190" s="18">
        <v>18.059999999999999</v>
      </c>
    </row>
    <row r="191" spans="1:5" x14ac:dyDescent="0.25">
      <c r="A191" s="97">
        <v>44102</v>
      </c>
      <c r="B191" s="97">
        <f t="shared" si="4"/>
        <v>44102</v>
      </c>
      <c r="C191" s="18" t="str">
        <f t="shared" si="5"/>
        <v>Monday</v>
      </c>
      <c r="D191" s="18">
        <v>40</v>
      </c>
      <c r="E191" s="18">
        <v>15.96</v>
      </c>
    </row>
    <row r="192" spans="1:5" x14ac:dyDescent="0.25">
      <c r="A192" s="97">
        <v>44103</v>
      </c>
      <c r="B192" s="97">
        <f t="shared" si="4"/>
        <v>44103</v>
      </c>
      <c r="C192" s="18" t="str">
        <f t="shared" si="5"/>
        <v>Tuesday</v>
      </c>
      <c r="D192" s="18">
        <v>60</v>
      </c>
      <c r="E192" s="18">
        <v>15.14</v>
      </c>
    </row>
    <row r="193" spans="1:5" x14ac:dyDescent="0.25">
      <c r="A193" s="97">
        <v>44104</v>
      </c>
      <c r="B193" s="97">
        <f t="shared" si="4"/>
        <v>44104</v>
      </c>
      <c r="C193" s="18" t="str">
        <f t="shared" si="5"/>
        <v>Wednesday</v>
      </c>
      <c r="D193" s="18">
        <v>71</v>
      </c>
      <c r="E193" s="18">
        <v>17.38</v>
      </c>
    </row>
    <row r="194" spans="1:5" x14ac:dyDescent="0.25">
      <c r="A194" s="97">
        <v>44105</v>
      </c>
      <c r="B194" s="97">
        <f t="shared" si="4"/>
        <v>44105</v>
      </c>
      <c r="C194" s="18" t="str">
        <f t="shared" si="5"/>
        <v>Thursday</v>
      </c>
      <c r="D194" s="18">
        <v>35</v>
      </c>
      <c r="E194" s="18">
        <v>14.57</v>
      </c>
    </row>
    <row r="195" spans="1:5" x14ac:dyDescent="0.25">
      <c r="A195" s="97">
        <v>44106</v>
      </c>
      <c r="B195" s="97">
        <f t="shared" ref="B195:B258" si="6">DATE(YEAR(A195),MONTH(A195),DAY(A195))</f>
        <v>44106</v>
      </c>
      <c r="C195" s="18" t="str">
        <f t="shared" ref="C195:C258" si="7">TEXT(A195,"DDDD")</f>
        <v>Friday</v>
      </c>
      <c r="D195" s="18">
        <v>26</v>
      </c>
      <c r="E195" s="18">
        <v>20.8</v>
      </c>
    </row>
    <row r="196" spans="1:5" x14ac:dyDescent="0.25">
      <c r="A196" s="97">
        <v>44107</v>
      </c>
      <c r="B196" s="97">
        <f t="shared" si="6"/>
        <v>44107</v>
      </c>
      <c r="C196" s="18" t="str">
        <f t="shared" si="7"/>
        <v>Saturday</v>
      </c>
      <c r="D196" s="18">
        <v>69</v>
      </c>
      <c r="E196" s="18">
        <v>21.55</v>
      </c>
    </row>
    <row r="197" spans="1:5" x14ac:dyDescent="0.25">
      <c r="A197" s="97">
        <v>44108</v>
      </c>
      <c r="B197" s="97">
        <f t="shared" si="6"/>
        <v>44108</v>
      </c>
      <c r="C197" s="18" t="str">
        <f t="shared" si="7"/>
        <v>Sunday</v>
      </c>
      <c r="D197" s="18">
        <v>44</v>
      </c>
      <c r="E197" s="18">
        <v>21.88</v>
      </c>
    </row>
    <row r="198" spans="1:5" x14ac:dyDescent="0.25">
      <c r="A198" s="97">
        <v>44109</v>
      </c>
      <c r="B198" s="97">
        <f t="shared" si="6"/>
        <v>44109</v>
      </c>
      <c r="C198" s="18" t="str">
        <f t="shared" si="7"/>
        <v>Monday</v>
      </c>
      <c r="D198" s="18">
        <v>26</v>
      </c>
      <c r="E198" s="18">
        <v>13.84</v>
      </c>
    </row>
    <row r="199" spans="1:5" x14ac:dyDescent="0.25">
      <c r="A199" s="97">
        <v>44110</v>
      </c>
      <c r="B199" s="97">
        <f t="shared" si="6"/>
        <v>44110</v>
      </c>
      <c r="C199" s="18" t="str">
        <f t="shared" si="7"/>
        <v>Tuesday</v>
      </c>
      <c r="D199" s="18">
        <v>2</v>
      </c>
      <c r="E199" s="18">
        <v>20.88</v>
      </c>
    </row>
    <row r="200" spans="1:5" x14ac:dyDescent="0.25">
      <c r="A200" s="97">
        <v>44111</v>
      </c>
      <c r="B200" s="97">
        <f t="shared" si="6"/>
        <v>44111</v>
      </c>
      <c r="C200" s="18" t="str">
        <f t="shared" si="7"/>
        <v>Wednesday</v>
      </c>
      <c r="D200" s="18">
        <v>53</v>
      </c>
      <c r="E200" s="18">
        <v>19.760000000000002</v>
      </c>
    </row>
    <row r="201" spans="1:5" x14ac:dyDescent="0.25">
      <c r="A201" s="97">
        <v>44112</v>
      </c>
      <c r="B201" s="97">
        <f t="shared" si="6"/>
        <v>44112</v>
      </c>
      <c r="C201" s="18" t="str">
        <f t="shared" si="7"/>
        <v>Thursday</v>
      </c>
      <c r="D201" s="18">
        <v>42</v>
      </c>
      <c r="E201" s="18">
        <v>19.14</v>
      </c>
    </row>
    <row r="202" spans="1:5" x14ac:dyDescent="0.25">
      <c r="A202" s="97">
        <v>44113</v>
      </c>
      <c r="B202" s="97">
        <f t="shared" si="6"/>
        <v>44113</v>
      </c>
      <c r="C202" s="18" t="str">
        <f t="shared" si="7"/>
        <v>Friday</v>
      </c>
      <c r="D202" s="18">
        <v>4</v>
      </c>
      <c r="E202" s="18">
        <v>25.88</v>
      </c>
    </row>
    <row r="203" spans="1:5" x14ac:dyDescent="0.25">
      <c r="A203" s="97">
        <v>44114</v>
      </c>
      <c r="B203" s="97">
        <f t="shared" si="6"/>
        <v>44114</v>
      </c>
      <c r="C203" s="18" t="str">
        <f t="shared" si="7"/>
        <v>Saturday</v>
      </c>
      <c r="D203" s="18">
        <v>71</v>
      </c>
      <c r="E203" s="18">
        <v>18.600000000000001</v>
      </c>
    </row>
    <row r="204" spans="1:5" x14ac:dyDescent="0.25">
      <c r="A204" s="97">
        <v>44115</v>
      </c>
      <c r="B204" s="97">
        <f t="shared" si="6"/>
        <v>44115</v>
      </c>
      <c r="C204" s="18" t="str">
        <f t="shared" si="7"/>
        <v>Sunday</v>
      </c>
      <c r="D204" s="18">
        <v>40</v>
      </c>
      <c r="E204" s="18">
        <v>23.12</v>
      </c>
    </row>
    <row r="205" spans="1:5" x14ac:dyDescent="0.25">
      <c r="A205" s="97">
        <v>44116</v>
      </c>
      <c r="B205" s="97">
        <f t="shared" si="6"/>
        <v>44116</v>
      </c>
      <c r="C205" s="18" t="str">
        <f t="shared" si="7"/>
        <v>Monday</v>
      </c>
      <c r="D205" s="18">
        <v>36</v>
      </c>
      <c r="E205" s="18">
        <v>22.25</v>
      </c>
    </row>
    <row r="206" spans="1:5" x14ac:dyDescent="0.25">
      <c r="A206" s="97">
        <v>44117</v>
      </c>
      <c r="B206" s="97">
        <f t="shared" si="6"/>
        <v>44117</v>
      </c>
      <c r="C206" s="18" t="str">
        <f t="shared" si="7"/>
        <v>Tuesday</v>
      </c>
      <c r="D206" s="18">
        <v>44</v>
      </c>
      <c r="E206" s="18">
        <v>21.56</v>
      </c>
    </row>
    <row r="207" spans="1:5" x14ac:dyDescent="0.25">
      <c r="A207" s="97">
        <v>44118</v>
      </c>
      <c r="B207" s="97">
        <f t="shared" si="6"/>
        <v>44118</v>
      </c>
      <c r="C207" s="18" t="str">
        <f t="shared" si="7"/>
        <v>Wednesday</v>
      </c>
      <c r="D207" s="18">
        <v>53</v>
      </c>
      <c r="E207" s="18">
        <v>13.25</v>
      </c>
    </row>
    <row r="208" spans="1:5" x14ac:dyDescent="0.25">
      <c r="A208" s="97">
        <v>44119</v>
      </c>
      <c r="B208" s="97">
        <f t="shared" si="6"/>
        <v>44119</v>
      </c>
      <c r="C208" s="18" t="str">
        <f t="shared" si="7"/>
        <v>Thursday</v>
      </c>
      <c r="D208" s="18">
        <v>55</v>
      </c>
      <c r="E208" s="18">
        <v>19.850000000000001</v>
      </c>
    </row>
    <row r="209" spans="1:5" x14ac:dyDescent="0.25">
      <c r="A209" s="97">
        <v>44120</v>
      </c>
      <c r="B209" s="97">
        <f t="shared" si="6"/>
        <v>44120</v>
      </c>
      <c r="C209" s="18" t="str">
        <f t="shared" si="7"/>
        <v>Friday</v>
      </c>
      <c r="D209" s="18">
        <v>36</v>
      </c>
      <c r="E209" s="18">
        <v>22.63</v>
      </c>
    </row>
    <row r="210" spans="1:5" x14ac:dyDescent="0.25">
      <c r="A210" s="97">
        <v>44121</v>
      </c>
      <c r="B210" s="97">
        <f t="shared" si="6"/>
        <v>44121</v>
      </c>
      <c r="C210" s="18" t="str">
        <f t="shared" si="7"/>
        <v>Saturday</v>
      </c>
      <c r="D210" s="18">
        <v>32</v>
      </c>
      <c r="E210" s="18">
        <v>13.24</v>
      </c>
    </row>
    <row r="211" spans="1:5" x14ac:dyDescent="0.25">
      <c r="A211" s="97">
        <v>44122</v>
      </c>
      <c r="B211" s="97">
        <f t="shared" si="6"/>
        <v>44122</v>
      </c>
      <c r="C211" s="18" t="str">
        <f t="shared" si="7"/>
        <v>Sunday</v>
      </c>
      <c r="D211" s="18">
        <v>53</v>
      </c>
      <c r="E211" s="18">
        <v>16.36</v>
      </c>
    </row>
    <row r="212" spans="1:5" x14ac:dyDescent="0.25">
      <c r="A212" s="97">
        <v>44123</v>
      </c>
      <c r="B212" s="97">
        <f t="shared" si="6"/>
        <v>44123</v>
      </c>
      <c r="C212" s="18" t="str">
        <f t="shared" si="7"/>
        <v>Monday</v>
      </c>
      <c r="D212" s="18">
        <v>52</v>
      </c>
      <c r="E212" s="18">
        <v>20.05</v>
      </c>
    </row>
    <row r="213" spans="1:5" x14ac:dyDescent="0.25">
      <c r="A213" s="97">
        <v>44124</v>
      </c>
      <c r="B213" s="97">
        <f t="shared" si="6"/>
        <v>44124</v>
      </c>
      <c r="C213" s="18" t="str">
        <f t="shared" si="7"/>
        <v>Tuesday</v>
      </c>
      <c r="D213" s="18">
        <v>12</v>
      </c>
      <c r="E213" s="18">
        <v>19.829999999999998</v>
      </c>
    </row>
    <row r="214" spans="1:5" x14ac:dyDescent="0.25">
      <c r="A214" s="97">
        <v>44125</v>
      </c>
      <c r="B214" s="97">
        <f t="shared" si="6"/>
        <v>44125</v>
      </c>
      <c r="C214" s="18" t="str">
        <f t="shared" si="7"/>
        <v>Wednesday</v>
      </c>
      <c r="D214" s="18">
        <v>63</v>
      </c>
      <c r="E214" s="18">
        <v>24.98</v>
      </c>
    </row>
    <row r="215" spans="1:5" x14ac:dyDescent="0.25">
      <c r="A215" s="97">
        <v>44126</v>
      </c>
      <c r="B215" s="97">
        <f t="shared" si="6"/>
        <v>44126</v>
      </c>
      <c r="C215" s="18" t="str">
        <f t="shared" si="7"/>
        <v>Thursday</v>
      </c>
      <c r="D215" s="18">
        <v>58</v>
      </c>
      <c r="E215" s="18">
        <v>14.8</v>
      </c>
    </row>
    <row r="216" spans="1:5" x14ac:dyDescent="0.25">
      <c r="A216" s="97">
        <v>44127</v>
      </c>
      <c r="B216" s="97">
        <f t="shared" si="6"/>
        <v>44127</v>
      </c>
      <c r="C216" s="18" t="str">
        <f t="shared" si="7"/>
        <v>Friday</v>
      </c>
      <c r="D216" s="18">
        <v>24</v>
      </c>
      <c r="E216" s="18">
        <v>21.83</v>
      </c>
    </row>
    <row r="217" spans="1:5" x14ac:dyDescent="0.25">
      <c r="A217" s="97">
        <v>44128</v>
      </c>
      <c r="B217" s="97">
        <f t="shared" si="6"/>
        <v>44128</v>
      </c>
      <c r="C217" s="18" t="str">
        <f t="shared" si="7"/>
        <v>Saturday</v>
      </c>
      <c r="D217" s="18">
        <v>1</v>
      </c>
      <c r="E217" s="18">
        <v>22.44</v>
      </c>
    </row>
    <row r="218" spans="1:5" x14ac:dyDescent="0.25">
      <c r="A218" s="97">
        <v>44129</v>
      </c>
      <c r="B218" s="97">
        <f t="shared" si="6"/>
        <v>44129</v>
      </c>
      <c r="C218" s="18" t="str">
        <f t="shared" si="7"/>
        <v>Sunday</v>
      </c>
      <c r="D218" s="18">
        <v>5</v>
      </c>
      <c r="E218" s="18">
        <v>22.23</v>
      </c>
    </row>
    <row r="219" spans="1:5" x14ac:dyDescent="0.25">
      <c r="A219" s="97">
        <v>44130</v>
      </c>
      <c r="B219" s="97">
        <f t="shared" si="6"/>
        <v>44130</v>
      </c>
      <c r="C219" s="18" t="str">
        <f t="shared" si="7"/>
        <v>Monday</v>
      </c>
      <c r="D219" s="18">
        <v>33</v>
      </c>
      <c r="E219" s="18">
        <v>14.85</v>
      </c>
    </row>
    <row r="220" spans="1:5" x14ac:dyDescent="0.25">
      <c r="A220" s="97">
        <v>44131</v>
      </c>
      <c r="B220" s="97">
        <f t="shared" si="6"/>
        <v>44131</v>
      </c>
      <c r="C220" s="18" t="str">
        <f t="shared" si="7"/>
        <v>Tuesday</v>
      </c>
      <c r="D220" s="18">
        <v>29</v>
      </c>
      <c r="E220" s="18">
        <v>22.77</v>
      </c>
    </row>
    <row r="221" spans="1:5" x14ac:dyDescent="0.25">
      <c r="A221" s="97">
        <v>44132</v>
      </c>
      <c r="B221" s="97">
        <f t="shared" si="6"/>
        <v>44132</v>
      </c>
      <c r="C221" s="18" t="str">
        <f t="shared" si="7"/>
        <v>Wednesday</v>
      </c>
      <c r="D221" s="18">
        <v>21</v>
      </c>
      <c r="E221" s="18">
        <v>23.85</v>
      </c>
    </row>
    <row r="222" spans="1:5" x14ac:dyDescent="0.25">
      <c r="A222" s="97">
        <v>44133</v>
      </c>
      <c r="B222" s="97">
        <f t="shared" si="6"/>
        <v>44133</v>
      </c>
      <c r="C222" s="18" t="str">
        <f t="shared" si="7"/>
        <v>Thursday</v>
      </c>
      <c r="D222" s="18">
        <v>72</v>
      </c>
      <c r="E222" s="18">
        <v>20.6</v>
      </c>
    </row>
    <row r="223" spans="1:5" x14ac:dyDescent="0.25">
      <c r="A223" s="97">
        <v>44134</v>
      </c>
      <c r="B223" s="97">
        <f t="shared" si="6"/>
        <v>44134</v>
      </c>
      <c r="C223" s="18" t="str">
        <f t="shared" si="7"/>
        <v>Friday</v>
      </c>
      <c r="D223" s="18">
        <v>3</v>
      </c>
      <c r="E223" s="18">
        <v>17.420000000000002</v>
      </c>
    </row>
    <row r="224" spans="1:5" x14ac:dyDescent="0.25">
      <c r="A224" s="97">
        <v>44135</v>
      </c>
      <c r="B224" s="97">
        <f t="shared" si="6"/>
        <v>44135</v>
      </c>
      <c r="C224" s="18" t="str">
        <f t="shared" si="7"/>
        <v>Saturday</v>
      </c>
      <c r="D224" s="18">
        <v>56</v>
      </c>
      <c r="E224" s="18">
        <v>24.42</v>
      </c>
    </row>
    <row r="225" spans="1:5" x14ac:dyDescent="0.25">
      <c r="A225" s="97">
        <v>44136</v>
      </c>
      <c r="B225" s="97">
        <f t="shared" si="6"/>
        <v>44136</v>
      </c>
      <c r="C225" s="18" t="str">
        <f t="shared" si="7"/>
        <v>Sunday</v>
      </c>
      <c r="D225" s="18">
        <v>47</v>
      </c>
      <c r="E225" s="18">
        <v>19.53</v>
      </c>
    </row>
    <row r="226" spans="1:5" x14ac:dyDescent="0.25">
      <c r="A226" s="97">
        <v>44137</v>
      </c>
      <c r="B226" s="97">
        <f t="shared" si="6"/>
        <v>44137</v>
      </c>
      <c r="C226" s="18" t="str">
        <f t="shared" si="7"/>
        <v>Monday</v>
      </c>
      <c r="D226" s="18">
        <v>27</v>
      </c>
      <c r="E226" s="18">
        <v>13.03</v>
      </c>
    </row>
    <row r="227" spans="1:5" x14ac:dyDescent="0.25">
      <c r="A227" s="97">
        <v>44138</v>
      </c>
      <c r="B227" s="97">
        <f t="shared" si="6"/>
        <v>44138</v>
      </c>
      <c r="C227" s="18" t="str">
        <f t="shared" si="7"/>
        <v>Tuesday</v>
      </c>
      <c r="D227" s="18">
        <v>66</v>
      </c>
      <c r="E227" s="18">
        <v>14.17</v>
      </c>
    </row>
    <row r="228" spans="1:5" x14ac:dyDescent="0.25">
      <c r="A228" s="97">
        <v>44139</v>
      </c>
      <c r="B228" s="97">
        <f t="shared" si="6"/>
        <v>44139</v>
      </c>
      <c r="C228" s="18" t="str">
        <f t="shared" si="7"/>
        <v>Wednesday</v>
      </c>
      <c r="D228" s="18">
        <v>38</v>
      </c>
      <c r="E228" s="18">
        <v>20.49</v>
      </c>
    </row>
    <row r="229" spans="1:5" x14ac:dyDescent="0.25">
      <c r="A229" s="97">
        <v>44140</v>
      </c>
      <c r="B229" s="97">
        <f t="shared" si="6"/>
        <v>44140</v>
      </c>
      <c r="C229" s="18" t="str">
        <f t="shared" si="7"/>
        <v>Thursday</v>
      </c>
      <c r="D229" s="18">
        <v>61</v>
      </c>
      <c r="E229" s="18">
        <v>16.739999999999998</v>
      </c>
    </row>
    <row r="230" spans="1:5" x14ac:dyDescent="0.25">
      <c r="A230" s="97">
        <v>44141</v>
      </c>
      <c r="B230" s="97">
        <f t="shared" si="6"/>
        <v>44141</v>
      </c>
      <c r="C230" s="18" t="str">
        <f t="shared" si="7"/>
        <v>Friday</v>
      </c>
      <c r="D230" s="18">
        <v>75</v>
      </c>
      <c r="E230" s="18">
        <v>14.63</v>
      </c>
    </row>
    <row r="231" spans="1:5" x14ac:dyDescent="0.25">
      <c r="A231" s="97">
        <v>44142</v>
      </c>
      <c r="B231" s="97">
        <f t="shared" si="6"/>
        <v>44142</v>
      </c>
      <c r="C231" s="18" t="str">
        <f t="shared" si="7"/>
        <v>Saturday</v>
      </c>
      <c r="D231" s="18">
        <v>3</v>
      </c>
      <c r="E231" s="18">
        <v>23.52</v>
      </c>
    </row>
    <row r="232" spans="1:5" x14ac:dyDescent="0.25">
      <c r="A232" s="97">
        <v>44143</v>
      </c>
      <c r="B232" s="97">
        <f t="shared" si="6"/>
        <v>44143</v>
      </c>
      <c r="C232" s="18" t="str">
        <f t="shared" si="7"/>
        <v>Sunday</v>
      </c>
      <c r="D232" s="18">
        <v>2</v>
      </c>
      <c r="E232" s="18">
        <v>21.02</v>
      </c>
    </row>
    <row r="233" spans="1:5" x14ac:dyDescent="0.25">
      <c r="A233" s="97">
        <v>44144</v>
      </c>
      <c r="B233" s="97">
        <f t="shared" si="6"/>
        <v>44144</v>
      </c>
      <c r="C233" s="18" t="str">
        <f t="shared" si="7"/>
        <v>Monday</v>
      </c>
      <c r="D233" s="18">
        <v>16</v>
      </c>
      <c r="E233" s="18">
        <v>15.19</v>
      </c>
    </row>
    <row r="234" spans="1:5" x14ac:dyDescent="0.25">
      <c r="A234" s="97">
        <v>44145</v>
      </c>
      <c r="B234" s="97">
        <f t="shared" si="6"/>
        <v>44145</v>
      </c>
      <c r="C234" s="18" t="str">
        <f t="shared" si="7"/>
        <v>Tuesday</v>
      </c>
      <c r="D234" s="18">
        <v>70</v>
      </c>
      <c r="E234" s="18">
        <v>24.47</v>
      </c>
    </row>
    <row r="235" spans="1:5" x14ac:dyDescent="0.25">
      <c r="A235" s="97">
        <v>44146</v>
      </c>
      <c r="B235" s="97">
        <f t="shared" si="6"/>
        <v>44146</v>
      </c>
      <c r="C235" s="18" t="str">
        <f t="shared" si="7"/>
        <v>Wednesday</v>
      </c>
      <c r="D235" s="18">
        <v>1</v>
      </c>
      <c r="E235" s="18">
        <v>12.63</v>
      </c>
    </row>
    <row r="236" spans="1:5" x14ac:dyDescent="0.25">
      <c r="A236" s="97">
        <v>44147</v>
      </c>
      <c r="B236" s="97">
        <f t="shared" si="6"/>
        <v>44147</v>
      </c>
      <c r="C236" s="18" t="str">
        <f t="shared" si="7"/>
        <v>Thursday</v>
      </c>
      <c r="D236" s="18">
        <v>42</v>
      </c>
      <c r="E236" s="18">
        <v>17.93</v>
      </c>
    </row>
    <row r="237" spans="1:5" x14ac:dyDescent="0.25">
      <c r="A237" s="97">
        <v>44148</v>
      </c>
      <c r="B237" s="97">
        <f t="shared" si="6"/>
        <v>44148</v>
      </c>
      <c r="C237" s="18" t="str">
        <f t="shared" si="7"/>
        <v>Friday</v>
      </c>
      <c r="D237" s="18">
        <v>75</v>
      </c>
      <c r="E237" s="18">
        <v>18.79</v>
      </c>
    </row>
    <row r="238" spans="1:5" x14ac:dyDescent="0.25">
      <c r="A238" s="97">
        <v>44149</v>
      </c>
      <c r="B238" s="97">
        <f t="shared" si="6"/>
        <v>44149</v>
      </c>
      <c r="C238" s="18" t="str">
        <f t="shared" si="7"/>
        <v>Saturday</v>
      </c>
      <c r="D238" s="18">
        <v>60</v>
      </c>
      <c r="E238" s="18">
        <v>25.03</v>
      </c>
    </row>
    <row r="239" spans="1:5" x14ac:dyDescent="0.25">
      <c r="A239" s="97">
        <v>44150</v>
      </c>
      <c r="B239" s="97">
        <f t="shared" si="6"/>
        <v>44150</v>
      </c>
      <c r="C239" s="18" t="str">
        <f t="shared" si="7"/>
        <v>Sunday</v>
      </c>
      <c r="D239" s="18">
        <v>53</v>
      </c>
      <c r="E239" s="18">
        <v>25.26</v>
      </c>
    </row>
    <row r="240" spans="1:5" x14ac:dyDescent="0.25">
      <c r="A240" s="97">
        <v>44151</v>
      </c>
      <c r="B240" s="97">
        <f t="shared" si="6"/>
        <v>44151</v>
      </c>
      <c r="C240" s="18" t="str">
        <f t="shared" si="7"/>
        <v>Monday</v>
      </c>
      <c r="D240" s="18">
        <v>50</v>
      </c>
      <c r="E240" s="18">
        <v>21.52</v>
      </c>
    </row>
    <row r="241" spans="1:5" x14ac:dyDescent="0.25">
      <c r="A241" s="97">
        <v>44152</v>
      </c>
      <c r="B241" s="97">
        <f t="shared" si="6"/>
        <v>44152</v>
      </c>
      <c r="C241" s="18" t="str">
        <f t="shared" si="7"/>
        <v>Tuesday</v>
      </c>
      <c r="D241" s="18">
        <v>53</v>
      </c>
      <c r="E241" s="18">
        <v>22.68</v>
      </c>
    </row>
    <row r="242" spans="1:5" x14ac:dyDescent="0.25">
      <c r="A242" s="97">
        <v>44153</v>
      </c>
      <c r="B242" s="97">
        <f t="shared" si="6"/>
        <v>44153</v>
      </c>
      <c r="C242" s="18" t="str">
        <f t="shared" si="7"/>
        <v>Wednesday</v>
      </c>
      <c r="D242" s="18">
        <v>19</v>
      </c>
      <c r="E242" s="18">
        <v>15.3</v>
      </c>
    </row>
    <row r="243" spans="1:5" x14ac:dyDescent="0.25">
      <c r="A243" s="97">
        <v>44154</v>
      </c>
      <c r="B243" s="97">
        <f t="shared" si="6"/>
        <v>44154</v>
      </c>
      <c r="C243" s="18" t="str">
        <f t="shared" si="7"/>
        <v>Thursday</v>
      </c>
      <c r="D243" s="18">
        <v>33</v>
      </c>
      <c r="E243" s="18">
        <v>18.420000000000002</v>
      </c>
    </row>
    <row r="244" spans="1:5" x14ac:dyDescent="0.25">
      <c r="A244" s="97">
        <v>44155</v>
      </c>
      <c r="B244" s="97">
        <f t="shared" si="6"/>
        <v>44155</v>
      </c>
      <c r="C244" s="18" t="str">
        <f t="shared" si="7"/>
        <v>Friday</v>
      </c>
      <c r="D244" s="18">
        <v>65</v>
      </c>
      <c r="E244" s="18">
        <v>24.52</v>
      </c>
    </row>
    <row r="245" spans="1:5" x14ac:dyDescent="0.25">
      <c r="A245" s="97">
        <v>44156</v>
      </c>
      <c r="B245" s="97">
        <f t="shared" si="6"/>
        <v>44156</v>
      </c>
      <c r="C245" s="18" t="str">
        <f t="shared" si="7"/>
        <v>Saturday</v>
      </c>
      <c r="D245" s="18">
        <v>50</v>
      </c>
      <c r="E245" s="18">
        <v>22.1</v>
      </c>
    </row>
    <row r="246" spans="1:5" x14ac:dyDescent="0.25">
      <c r="A246" s="97">
        <v>44157</v>
      </c>
      <c r="B246" s="97">
        <f t="shared" si="6"/>
        <v>44157</v>
      </c>
      <c r="C246" s="18" t="str">
        <f t="shared" si="7"/>
        <v>Sunday</v>
      </c>
      <c r="D246" s="18">
        <v>31</v>
      </c>
      <c r="E246" s="18">
        <v>22.29</v>
      </c>
    </row>
    <row r="247" spans="1:5" x14ac:dyDescent="0.25">
      <c r="A247" s="97">
        <v>44158</v>
      </c>
      <c r="B247" s="97">
        <f t="shared" si="6"/>
        <v>44158</v>
      </c>
      <c r="C247" s="18" t="str">
        <f t="shared" si="7"/>
        <v>Monday</v>
      </c>
      <c r="D247" s="18">
        <v>56</v>
      </c>
      <c r="E247" s="18">
        <v>21.19</v>
      </c>
    </row>
    <row r="248" spans="1:5" x14ac:dyDescent="0.25">
      <c r="A248" s="97">
        <v>44159</v>
      </c>
      <c r="B248" s="97">
        <f t="shared" si="6"/>
        <v>44159</v>
      </c>
      <c r="C248" s="18" t="str">
        <f t="shared" si="7"/>
        <v>Tuesday</v>
      </c>
      <c r="D248" s="18">
        <v>29</v>
      </c>
      <c r="E248" s="18">
        <v>25.46</v>
      </c>
    </row>
    <row r="249" spans="1:5" x14ac:dyDescent="0.25">
      <c r="A249" s="97">
        <v>44160</v>
      </c>
      <c r="B249" s="97">
        <f t="shared" si="6"/>
        <v>44160</v>
      </c>
      <c r="C249" s="18" t="str">
        <f t="shared" si="7"/>
        <v>Wednesday</v>
      </c>
      <c r="D249" s="18">
        <v>13</v>
      </c>
      <c r="E249" s="18">
        <v>20.04</v>
      </c>
    </row>
    <row r="250" spans="1:5" x14ac:dyDescent="0.25">
      <c r="A250" s="97">
        <v>44161</v>
      </c>
      <c r="B250" s="97">
        <f t="shared" si="6"/>
        <v>44161</v>
      </c>
      <c r="C250" s="18" t="str">
        <f t="shared" si="7"/>
        <v>Thursday</v>
      </c>
      <c r="D250" s="18">
        <v>52</v>
      </c>
      <c r="E250" s="18">
        <v>18.420000000000002</v>
      </c>
    </row>
    <row r="251" spans="1:5" x14ac:dyDescent="0.25">
      <c r="A251" s="97">
        <v>44162</v>
      </c>
      <c r="B251" s="97">
        <f t="shared" si="6"/>
        <v>44162</v>
      </c>
      <c r="C251" s="18" t="str">
        <f t="shared" si="7"/>
        <v>Friday</v>
      </c>
      <c r="D251" s="18">
        <v>45</v>
      </c>
      <c r="E251" s="18">
        <v>16.59</v>
      </c>
    </row>
    <row r="252" spans="1:5" x14ac:dyDescent="0.25">
      <c r="A252" s="97">
        <v>44163</v>
      </c>
      <c r="B252" s="97">
        <f t="shared" si="6"/>
        <v>44163</v>
      </c>
      <c r="C252" s="18" t="str">
        <f t="shared" si="7"/>
        <v>Saturday</v>
      </c>
      <c r="D252" s="18">
        <v>17</v>
      </c>
      <c r="E252" s="18">
        <v>22.95</v>
      </c>
    </row>
    <row r="253" spans="1:5" x14ac:dyDescent="0.25">
      <c r="A253" s="97">
        <v>44164</v>
      </c>
      <c r="B253" s="97">
        <f t="shared" si="6"/>
        <v>44164</v>
      </c>
      <c r="C253" s="18" t="str">
        <f t="shared" si="7"/>
        <v>Sunday</v>
      </c>
      <c r="D253" s="18">
        <v>66</v>
      </c>
      <c r="E253" s="18">
        <v>22.44</v>
      </c>
    </row>
    <row r="254" spans="1:5" x14ac:dyDescent="0.25">
      <c r="A254" s="97">
        <v>44165</v>
      </c>
      <c r="B254" s="97">
        <f t="shared" si="6"/>
        <v>44165</v>
      </c>
      <c r="C254" s="18" t="str">
        <f t="shared" si="7"/>
        <v>Monday</v>
      </c>
      <c r="D254" s="18">
        <v>72</v>
      </c>
      <c r="E254" s="18">
        <v>15.6</v>
      </c>
    </row>
    <row r="255" spans="1:5" x14ac:dyDescent="0.25">
      <c r="A255" s="97">
        <v>44166</v>
      </c>
      <c r="B255" s="97">
        <f t="shared" si="6"/>
        <v>44166</v>
      </c>
      <c r="C255" s="18" t="str">
        <f t="shared" si="7"/>
        <v>Tuesday</v>
      </c>
      <c r="D255" s="18">
        <v>10</v>
      </c>
      <c r="E255" s="18">
        <v>20.75</v>
      </c>
    </row>
    <row r="256" spans="1:5" x14ac:dyDescent="0.25">
      <c r="A256" s="97">
        <v>44167</v>
      </c>
      <c r="B256" s="97">
        <f t="shared" si="6"/>
        <v>44167</v>
      </c>
      <c r="C256" s="18" t="str">
        <f t="shared" si="7"/>
        <v>Wednesday</v>
      </c>
      <c r="D256" s="18">
        <v>53</v>
      </c>
      <c r="E256" s="18">
        <v>23.79</v>
      </c>
    </row>
    <row r="257" spans="1:5" x14ac:dyDescent="0.25">
      <c r="A257" s="97">
        <v>44168</v>
      </c>
      <c r="B257" s="97">
        <f t="shared" si="6"/>
        <v>44168</v>
      </c>
      <c r="C257" s="18" t="str">
        <f t="shared" si="7"/>
        <v>Thursday</v>
      </c>
      <c r="D257" s="18">
        <v>38</v>
      </c>
      <c r="E257" s="18">
        <v>19.600000000000001</v>
      </c>
    </row>
    <row r="258" spans="1:5" x14ac:dyDescent="0.25">
      <c r="A258" s="97">
        <v>44169</v>
      </c>
      <c r="B258" s="97">
        <f t="shared" si="6"/>
        <v>44169</v>
      </c>
      <c r="C258" s="18" t="str">
        <f t="shared" si="7"/>
        <v>Friday</v>
      </c>
      <c r="D258" s="18">
        <v>42</v>
      </c>
      <c r="E258" s="18">
        <v>14.66</v>
      </c>
    </row>
    <row r="259" spans="1:5" x14ac:dyDescent="0.25">
      <c r="A259" s="97">
        <v>44170</v>
      </c>
      <c r="B259" s="97">
        <f t="shared" ref="B259:B322" si="8">DATE(YEAR(A259),MONTH(A259),DAY(A259))</f>
        <v>44170</v>
      </c>
      <c r="C259" s="18" t="str">
        <f t="shared" ref="C259:C322" si="9">TEXT(A259,"DDDD")</f>
        <v>Saturday</v>
      </c>
      <c r="D259" s="18">
        <v>49</v>
      </c>
      <c r="E259" s="18">
        <v>20.76</v>
      </c>
    </row>
    <row r="260" spans="1:5" x14ac:dyDescent="0.25">
      <c r="A260" s="97">
        <v>44171</v>
      </c>
      <c r="B260" s="97">
        <f t="shared" si="8"/>
        <v>44171</v>
      </c>
      <c r="C260" s="18" t="str">
        <f t="shared" si="9"/>
        <v>Sunday</v>
      </c>
      <c r="D260" s="18">
        <v>51</v>
      </c>
      <c r="E260" s="18">
        <v>24.4</v>
      </c>
    </row>
    <row r="261" spans="1:5" x14ac:dyDescent="0.25">
      <c r="A261" s="97">
        <v>44172</v>
      </c>
      <c r="B261" s="97">
        <f t="shared" si="8"/>
        <v>44172</v>
      </c>
      <c r="C261" s="18" t="str">
        <f t="shared" si="9"/>
        <v>Monday</v>
      </c>
      <c r="D261" s="18">
        <v>60</v>
      </c>
      <c r="E261" s="18">
        <v>16.53</v>
      </c>
    </row>
    <row r="262" spans="1:5" x14ac:dyDescent="0.25">
      <c r="A262" s="97">
        <v>44173</v>
      </c>
      <c r="B262" s="97">
        <f t="shared" si="8"/>
        <v>44173</v>
      </c>
      <c r="C262" s="18" t="str">
        <f t="shared" si="9"/>
        <v>Tuesday</v>
      </c>
      <c r="D262" s="18">
        <v>3</v>
      </c>
      <c r="E262" s="18">
        <v>18.850000000000001</v>
      </c>
    </row>
    <row r="263" spans="1:5" x14ac:dyDescent="0.25">
      <c r="A263" s="97">
        <v>44174</v>
      </c>
      <c r="B263" s="97">
        <f t="shared" si="8"/>
        <v>44174</v>
      </c>
      <c r="C263" s="18" t="str">
        <f t="shared" si="9"/>
        <v>Wednesday</v>
      </c>
      <c r="D263" s="18">
        <v>51</v>
      </c>
      <c r="E263" s="18">
        <v>18.36</v>
      </c>
    </row>
    <row r="264" spans="1:5" x14ac:dyDescent="0.25">
      <c r="A264" s="97">
        <v>44175</v>
      </c>
      <c r="B264" s="97">
        <f t="shared" si="8"/>
        <v>44175</v>
      </c>
      <c r="C264" s="18" t="str">
        <f t="shared" si="9"/>
        <v>Thursday</v>
      </c>
      <c r="D264" s="18">
        <v>39</v>
      </c>
      <c r="E264" s="18">
        <v>13.17</v>
      </c>
    </row>
    <row r="265" spans="1:5" x14ac:dyDescent="0.25">
      <c r="A265" s="97">
        <v>44176</v>
      </c>
      <c r="B265" s="97">
        <f t="shared" si="8"/>
        <v>44176</v>
      </c>
      <c r="C265" s="18" t="str">
        <f t="shared" si="9"/>
        <v>Friday</v>
      </c>
      <c r="D265" s="18">
        <v>35</v>
      </c>
      <c r="E265" s="18">
        <v>24.49</v>
      </c>
    </row>
    <row r="266" spans="1:5" x14ac:dyDescent="0.25">
      <c r="A266" s="97">
        <v>44177</v>
      </c>
      <c r="B266" s="97">
        <f t="shared" si="8"/>
        <v>44177</v>
      </c>
      <c r="C266" s="18" t="str">
        <f t="shared" si="9"/>
        <v>Saturday</v>
      </c>
      <c r="D266" s="18">
        <v>71</v>
      </c>
      <c r="E266" s="18">
        <v>20.3</v>
      </c>
    </row>
    <row r="267" spans="1:5" x14ac:dyDescent="0.25">
      <c r="A267" s="97">
        <v>44178</v>
      </c>
      <c r="B267" s="97">
        <f t="shared" si="8"/>
        <v>44178</v>
      </c>
      <c r="C267" s="18" t="str">
        <f t="shared" si="9"/>
        <v>Sunday</v>
      </c>
      <c r="D267" s="18">
        <v>44</v>
      </c>
      <c r="E267" s="18">
        <v>15.38</v>
      </c>
    </row>
    <row r="268" spans="1:5" x14ac:dyDescent="0.25">
      <c r="A268" s="97">
        <v>44179</v>
      </c>
      <c r="B268" s="97">
        <f t="shared" si="8"/>
        <v>44179</v>
      </c>
      <c r="C268" s="18" t="str">
        <f t="shared" si="9"/>
        <v>Monday</v>
      </c>
      <c r="D268" s="18">
        <v>7</v>
      </c>
      <c r="E268" s="18">
        <v>22.37</v>
      </c>
    </row>
    <row r="269" spans="1:5" x14ac:dyDescent="0.25">
      <c r="A269" s="97">
        <v>44180</v>
      </c>
      <c r="B269" s="97">
        <f t="shared" si="8"/>
        <v>44180</v>
      </c>
      <c r="C269" s="18" t="str">
        <f t="shared" si="9"/>
        <v>Tuesday</v>
      </c>
      <c r="D269" s="18">
        <v>72</v>
      </c>
      <c r="E269" s="18">
        <v>23.99</v>
      </c>
    </row>
    <row r="270" spans="1:5" x14ac:dyDescent="0.25">
      <c r="A270" s="97">
        <v>44181</v>
      </c>
      <c r="B270" s="97">
        <f t="shared" si="8"/>
        <v>44181</v>
      </c>
      <c r="C270" s="18" t="str">
        <f t="shared" si="9"/>
        <v>Wednesday</v>
      </c>
      <c r="D270" s="18">
        <v>12</v>
      </c>
      <c r="E270" s="18">
        <v>24.96</v>
      </c>
    </row>
    <row r="271" spans="1:5" x14ac:dyDescent="0.25">
      <c r="A271" s="97">
        <v>44182</v>
      </c>
      <c r="B271" s="97">
        <f t="shared" si="8"/>
        <v>44182</v>
      </c>
      <c r="C271" s="18" t="str">
        <f t="shared" si="9"/>
        <v>Thursday</v>
      </c>
      <c r="D271" s="18">
        <v>1</v>
      </c>
      <c r="E271" s="18">
        <v>16.940000000000001</v>
      </c>
    </row>
    <row r="272" spans="1:5" x14ac:dyDescent="0.25">
      <c r="A272" s="97">
        <v>44183</v>
      </c>
      <c r="B272" s="97">
        <f t="shared" si="8"/>
        <v>44183</v>
      </c>
      <c r="C272" s="18" t="str">
        <f t="shared" si="9"/>
        <v>Friday</v>
      </c>
      <c r="D272" s="18">
        <v>48</v>
      </c>
      <c r="E272" s="18">
        <v>13.17</v>
      </c>
    </row>
    <row r="273" spans="1:5" x14ac:dyDescent="0.25">
      <c r="A273" s="97">
        <v>44184</v>
      </c>
      <c r="B273" s="97">
        <f t="shared" si="8"/>
        <v>44184</v>
      </c>
      <c r="C273" s="18" t="str">
        <f t="shared" si="9"/>
        <v>Saturday</v>
      </c>
      <c r="D273" s="18">
        <v>23</v>
      </c>
      <c r="E273" s="18">
        <v>15.88</v>
      </c>
    </row>
    <row r="274" spans="1:5" x14ac:dyDescent="0.25">
      <c r="A274" s="97">
        <v>44185</v>
      </c>
      <c r="B274" s="97">
        <f t="shared" si="8"/>
        <v>44185</v>
      </c>
      <c r="C274" s="18" t="str">
        <f t="shared" si="9"/>
        <v>Sunday</v>
      </c>
      <c r="D274" s="18">
        <v>64</v>
      </c>
      <c r="E274" s="18">
        <v>23.32</v>
      </c>
    </row>
    <row r="275" spans="1:5" x14ac:dyDescent="0.25">
      <c r="A275" s="97">
        <v>44186</v>
      </c>
      <c r="B275" s="97">
        <f t="shared" si="8"/>
        <v>44186</v>
      </c>
      <c r="C275" s="18" t="str">
        <f t="shared" si="9"/>
        <v>Monday</v>
      </c>
      <c r="D275" s="18">
        <v>28</v>
      </c>
      <c r="E275" s="18">
        <v>21.77</v>
      </c>
    </row>
    <row r="276" spans="1:5" x14ac:dyDescent="0.25">
      <c r="A276" s="97">
        <v>44187</v>
      </c>
      <c r="B276" s="97">
        <f t="shared" si="8"/>
        <v>44187</v>
      </c>
      <c r="C276" s="18" t="str">
        <f t="shared" si="9"/>
        <v>Tuesday</v>
      </c>
      <c r="D276" s="18">
        <v>8</v>
      </c>
      <c r="E276" s="18">
        <v>25</v>
      </c>
    </row>
    <row r="277" spans="1:5" x14ac:dyDescent="0.25">
      <c r="A277" s="97">
        <v>44188</v>
      </c>
      <c r="B277" s="97">
        <f t="shared" si="8"/>
        <v>44188</v>
      </c>
      <c r="C277" s="18" t="str">
        <f t="shared" si="9"/>
        <v>Wednesday</v>
      </c>
      <c r="D277" s="18">
        <v>60</v>
      </c>
      <c r="E277" s="18">
        <v>19.11</v>
      </c>
    </row>
    <row r="278" spans="1:5" x14ac:dyDescent="0.25">
      <c r="A278" s="97">
        <v>44189</v>
      </c>
      <c r="B278" s="97">
        <f t="shared" si="8"/>
        <v>44189</v>
      </c>
      <c r="C278" s="18" t="str">
        <f t="shared" si="9"/>
        <v>Thursday</v>
      </c>
      <c r="D278" s="18">
        <v>64</v>
      </c>
      <c r="E278" s="18">
        <v>15.14</v>
      </c>
    </row>
    <row r="279" spans="1:5" x14ac:dyDescent="0.25">
      <c r="A279" s="97">
        <v>44190</v>
      </c>
      <c r="B279" s="97">
        <f t="shared" si="8"/>
        <v>44190</v>
      </c>
      <c r="C279" s="18" t="str">
        <f t="shared" si="9"/>
        <v>Friday</v>
      </c>
      <c r="D279" s="18">
        <v>12</v>
      </c>
      <c r="E279" s="18">
        <v>16.059999999999999</v>
      </c>
    </row>
    <row r="280" spans="1:5" x14ac:dyDescent="0.25">
      <c r="A280" s="97">
        <v>44191</v>
      </c>
      <c r="B280" s="97">
        <f t="shared" si="8"/>
        <v>44191</v>
      </c>
      <c r="C280" s="18" t="str">
        <f t="shared" si="9"/>
        <v>Saturday</v>
      </c>
      <c r="D280" s="18">
        <v>61</v>
      </c>
      <c r="E280" s="18">
        <v>15.41</v>
      </c>
    </row>
    <row r="281" spans="1:5" x14ac:dyDescent="0.25">
      <c r="A281" s="97">
        <v>44192</v>
      </c>
      <c r="B281" s="97">
        <f t="shared" si="8"/>
        <v>44192</v>
      </c>
      <c r="C281" s="18" t="str">
        <f t="shared" si="9"/>
        <v>Sunday</v>
      </c>
      <c r="D281" s="18">
        <v>20</v>
      </c>
      <c r="E281" s="18">
        <v>14.16</v>
      </c>
    </row>
    <row r="282" spans="1:5" x14ac:dyDescent="0.25">
      <c r="A282" s="97">
        <v>44193</v>
      </c>
      <c r="B282" s="97">
        <f t="shared" si="8"/>
        <v>44193</v>
      </c>
      <c r="C282" s="18" t="str">
        <f t="shared" si="9"/>
        <v>Monday</v>
      </c>
      <c r="D282" s="18">
        <v>72</v>
      </c>
      <c r="E282" s="18">
        <v>22.62</v>
      </c>
    </row>
    <row r="283" spans="1:5" x14ac:dyDescent="0.25">
      <c r="A283" s="97">
        <v>44194</v>
      </c>
      <c r="B283" s="97">
        <f t="shared" si="8"/>
        <v>44194</v>
      </c>
      <c r="C283" s="18" t="str">
        <f t="shared" si="9"/>
        <v>Tuesday</v>
      </c>
      <c r="D283" s="18">
        <v>59</v>
      </c>
      <c r="E283" s="18">
        <v>18.149999999999999</v>
      </c>
    </row>
    <row r="284" spans="1:5" x14ac:dyDescent="0.25">
      <c r="A284" s="97">
        <v>44195</v>
      </c>
      <c r="B284" s="97">
        <f t="shared" si="8"/>
        <v>44195</v>
      </c>
      <c r="C284" s="18" t="str">
        <f t="shared" si="9"/>
        <v>Wednesday</v>
      </c>
      <c r="D284" s="18">
        <v>11</v>
      </c>
      <c r="E284" s="18">
        <v>19.3</v>
      </c>
    </row>
    <row r="285" spans="1:5" x14ac:dyDescent="0.25">
      <c r="A285" s="97">
        <v>44196</v>
      </c>
      <c r="B285" s="97">
        <f t="shared" si="8"/>
        <v>44196</v>
      </c>
      <c r="C285" s="18" t="str">
        <f t="shared" si="9"/>
        <v>Thursday</v>
      </c>
      <c r="D285" s="18">
        <v>67</v>
      </c>
      <c r="E285" s="18">
        <v>23.25</v>
      </c>
    </row>
    <row r="286" spans="1:5" x14ac:dyDescent="0.25">
      <c r="A286" s="97">
        <v>44197</v>
      </c>
      <c r="B286" s="97">
        <f t="shared" si="8"/>
        <v>44197</v>
      </c>
      <c r="C286" s="18" t="str">
        <f t="shared" si="9"/>
        <v>Friday</v>
      </c>
      <c r="D286" s="18">
        <v>20</v>
      </c>
      <c r="E286" s="18">
        <v>21.94</v>
      </c>
    </row>
    <row r="287" spans="1:5" x14ac:dyDescent="0.25">
      <c r="A287" s="97">
        <v>44198</v>
      </c>
      <c r="B287" s="97">
        <f t="shared" si="8"/>
        <v>44198</v>
      </c>
      <c r="C287" s="18" t="str">
        <f t="shared" si="9"/>
        <v>Saturday</v>
      </c>
      <c r="D287" s="18">
        <v>46</v>
      </c>
      <c r="E287" s="18">
        <v>19.510000000000002</v>
      </c>
    </row>
    <row r="288" spans="1:5" x14ac:dyDescent="0.25">
      <c r="A288" s="97">
        <v>44199</v>
      </c>
      <c r="B288" s="97">
        <f t="shared" si="8"/>
        <v>44199</v>
      </c>
      <c r="C288" s="18" t="str">
        <f t="shared" si="9"/>
        <v>Sunday</v>
      </c>
      <c r="D288" s="18">
        <v>39</v>
      </c>
      <c r="E288" s="18">
        <v>15.59</v>
      </c>
    </row>
    <row r="289" spans="1:5" x14ac:dyDescent="0.25">
      <c r="A289" s="97">
        <v>44200</v>
      </c>
      <c r="B289" s="97">
        <f t="shared" si="8"/>
        <v>44200</v>
      </c>
      <c r="C289" s="18" t="str">
        <f t="shared" si="9"/>
        <v>Monday</v>
      </c>
      <c r="D289" s="18">
        <v>62</v>
      </c>
      <c r="E289" s="18">
        <v>16.59</v>
      </c>
    </row>
    <row r="290" spans="1:5" x14ac:dyDescent="0.25">
      <c r="A290" s="97">
        <v>44201</v>
      </c>
      <c r="B290" s="97">
        <f t="shared" si="8"/>
        <v>44201</v>
      </c>
      <c r="C290" s="18" t="str">
        <f t="shared" si="9"/>
        <v>Tuesday</v>
      </c>
      <c r="D290" s="18">
        <v>14</v>
      </c>
      <c r="E290" s="18">
        <v>22.02</v>
      </c>
    </row>
    <row r="291" spans="1:5" x14ac:dyDescent="0.25">
      <c r="A291" s="97">
        <v>44202</v>
      </c>
      <c r="B291" s="97">
        <f t="shared" si="8"/>
        <v>44202</v>
      </c>
      <c r="C291" s="18" t="str">
        <f t="shared" si="9"/>
        <v>Wednesday</v>
      </c>
      <c r="D291" s="18">
        <v>63</v>
      </c>
      <c r="E291" s="18">
        <v>20.54</v>
      </c>
    </row>
    <row r="292" spans="1:5" x14ac:dyDescent="0.25">
      <c r="A292" s="97">
        <v>44203</v>
      </c>
      <c r="B292" s="97">
        <f t="shared" si="8"/>
        <v>44203</v>
      </c>
      <c r="C292" s="18" t="str">
        <f t="shared" si="9"/>
        <v>Thursday</v>
      </c>
      <c r="D292" s="18">
        <v>28</v>
      </c>
      <c r="E292" s="18">
        <v>24.59</v>
      </c>
    </row>
    <row r="293" spans="1:5" x14ac:dyDescent="0.25">
      <c r="A293" s="97">
        <v>44204</v>
      </c>
      <c r="B293" s="97">
        <f t="shared" si="8"/>
        <v>44204</v>
      </c>
      <c r="C293" s="18" t="str">
        <f t="shared" si="9"/>
        <v>Friday</v>
      </c>
      <c r="D293" s="18">
        <v>49</v>
      </c>
      <c r="E293" s="18">
        <v>21.77</v>
      </c>
    </row>
    <row r="294" spans="1:5" x14ac:dyDescent="0.25">
      <c r="A294" s="97">
        <v>44205</v>
      </c>
      <c r="B294" s="97">
        <f t="shared" si="8"/>
        <v>44205</v>
      </c>
      <c r="C294" s="18" t="str">
        <f t="shared" si="9"/>
        <v>Saturday</v>
      </c>
      <c r="D294" s="18">
        <v>30</v>
      </c>
      <c r="E294" s="18">
        <v>13.83</v>
      </c>
    </row>
    <row r="295" spans="1:5" x14ac:dyDescent="0.25">
      <c r="A295" s="97">
        <v>44206</v>
      </c>
      <c r="B295" s="97">
        <f t="shared" si="8"/>
        <v>44206</v>
      </c>
      <c r="C295" s="18" t="str">
        <f t="shared" si="9"/>
        <v>Sunday</v>
      </c>
      <c r="D295" s="18">
        <v>7</v>
      </c>
      <c r="E295" s="18">
        <v>17.989999999999998</v>
      </c>
    </row>
    <row r="296" spans="1:5" x14ac:dyDescent="0.25">
      <c r="A296" s="97">
        <v>44207</v>
      </c>
      <c r="B296" s="97">
        <f t="shared" si="8"/>
        <v>44207</v>
      </c>
      <c r="C296" s="18" t="str">
        <f t="shared" si="9"/>
        <v>Monday</v>
      </c>
      <c r="D296" s="18">
        <v>33</v>
      </c>
      <c r="E296" s="18">
        <v>23.05</v>
      </c>
    </row>
    <row r="297" spans="1:5" x14ac:dyDescent="0.25">
      <c r="A297" s="97">
        <v>44208</v>
      </c>
      <c r="B297" s="97">
        <f t="shared" si="8"/>
        <v>44208</v>
      </c>
      <c r="C297" s="18" t="str">
        <f t="shared" si="9"/>
        <v>Tuesday</v>
      </c>
      <c r="D297" s="18">
        <v>62</v>
      </c>
      <c r="E297" s="18">
        <v>20.77</v>
      </c>
    </row>
    <row r="298" spans="1:5" x14ac:dyDescent="0.25">
      <c r="A298" s="97">
        <v>44209</v>
      </c>
      <c r="B298" s="97">
        <f t="shared" si="8"/>
        <v>44209</v>
      </c>
      <c r="C298" s="18" t="str">
        <f t="shared" si="9"/>
        <v>Wednesday</v>
      </c>
      <c r="D298" s="18">
        <v>28</v>
      </c>
      <c r="E298" s="18">
        <v>23.21</v>
      </c>
    </row>
    <row r="299" spans="1:5" x14ac:dyDescent="0.25">
      <c r="A299" s="97">
        <v>44210</v>
      </c>
      <c r="B299" s="97">
        <f t="shared" si="8"/>
        <v>44210</v>
      </c>
      <c r="C299" s="18" t="str">
        <f t="shared" si="9"/>
        <v>Thursday</v>
      </c>
      <c r="D299" s="18">
        <v>3</v>
      </c>
      <c r="E299" s="18">
        <v>20.010000000000002</v>
      </c>
    </row>
    <row r="300" spans="1:5" x14ac:dyDescent="0.25">
      <c r="A300" s="97">
        <v>44211</v>
      </c>
      <c r="B300" s="97">
        <f t="shared" si="8"/>
        <v>44211</v>
      </c>
      <c r="C300" s="18" t="str">
        <f t="shared" si="9"/>
        <v>Friday</v>
      </c>
      <c r="D300" s="18">
        <v>62</v>
      </c>
      <c r="E300" s="18">
        <v>18.170000000000002</v>
      </c>
    </row>
    <row r="301" spans="1:5" x14ac:dyDescent="0.25">
      <c r="A301" s="97">
        <v>44212</v>
      </c>
      <c r="B301" s="97">
        <f t="shared" si="8"/>
        <v>44212</v>
      </c>
      <c r="C301" s="18" t="str">
        <f t="shared" si="9"/>
        <v>Saturday</v>
      </c>
      <c r="D301" s="18">
        <v>58</v>
      </c>
      <c r="E301" s="18">
        <v>22.12</v>
      </c>
    </row>
    <row r="302" spans="1:5" x14ac:dyDescent="0.25">
      <c r="A302" s="97">
        <v>44213</v>
      </c>
      <c r="B302" s="97">
        <f t="shared" si="8"/>
        <v>44213</v>
      </c>
      <c r="C302" s="18" t="str">
        <f t="shared" si="9"/>
        <v>Sunday</v>
      </c>
      <c r="D302" s="18">
        <v>60</v>
      </c>
      <c r="E302" s="18">
        <v>17.02</v>
      </c>
    </row>
    <row r="303" spans="1:5" x14ac:dyDescent="0.25">
      <c r="A303" s="97">
        <v>44214</v>
      </c>
      <c r="B303" s="97">
        <f t="shared" si="8"/>
        <v>44214</v>
      </c>
      <c r="C303" s="18" t="str">
        <f t="shared" si="9"/>
        <v>Monday</v>
      </c>
      <c r="D303" s="18">
        <v>27</v>
      </c>
      <c r="E303" s="18">
        <v>24.85</v>
      </c>
    </row>
    <row r="304" spans="1:5" x14ac:dyDescent="0.25">
      <c r="A304" s="97">
        <v>44215</v>
      </c>
      <c r="B304" s="97">
        <f t="shared" si="8"/>
        <v>44215</v>
      </c>
      <c r="C304" s="18" t="str">
        <f t="shared" si="9"/>
        <v>Tuesday</v>
      </c>
      <c r="D304" s="18">
        <v>12</v>
      </c>
      <c r="E304" s="18">
        <v>23.56</v>
      </c>
    </row>
    <row r="305" spans="1:5" x14ac:dyDescent="0.25">
      <c r="A305" s="97">
        <v>44216</v>
      </c>
      <c r="B305" s="97">
        <f t="shared" si="8"/>
        <v>44216</v>
      </c>
      <c r="C305" s="18" t="str">
        <f t="shared" si="9"/>
        <v>Wednesday</v>
      </c>
      <c r="D305" s="18">
        <v>21</v>
      </c>
      <c r="E305" s="18">
        <v>22.14</v>
      </c>
    </row>
    <row r="306" spans="1:5" x14ac:dyDescent="0.25">
      <c r="A306" s="97">
        <v>44217</v>
      </c>
      <c r="B306" s="97">
        <f t="shared" si="8"/>
        <v>44217</v>
      </c>
      <c r="C306" s="18" t="str">
        <f t="shared" si="9"/>
        <v>Thursday</v>
      </c>
      <c r="D306" s="18">
        <v>72</v>
      </c>
      <c r="E306" s="18">
        <v>19.489999999999998</v>
      </c>
    </row>
    <row r="307" spans="1:5" x14ac:dyDescent="0.25">
      <c r="A307" s="97">
        <v>44218</v>
      </c>
      <c r="B307" s="97">
        <f t="shared" si="8"/>
        <v>44218</v>
      </c>
      <c r="C307" s="18" t="str">
        <f t="shared" si="9"/>
        <v>Friday</v>
      </c>
      <c r="D307" s="18">
        <v>63</v>
      </c>
      <c r="E307" s="18">
        <v>18.75</v>
      </c>
    </row>
    <row r="308" spans="1:5" x14ac:dyDescent="0.25">
      <c r="A308" s="97">
        <v>44219</v>
      </c>
      <c r="B308" s="97">
        <f t="shared" si="8"/>
        <v>44219</v>
      </c>
      <c r="C308" s="18" t="str">
        <f t="shared" si="9"/>
        <v>Saturday</v>
      </c>
      <c r="D308" s="18">
        <v>15</v>
      </c>
      <c r="E308" s="18">
        <v>23.24</v>
      </c>
    </row>
    <row r="309" spans="1:5" x14ac:dyDescent="0.25">
      <c r="A309" s="97">
        <v>44220</v>
      </c>
      <c r="B309" s="97">
        <f t="shared" si="8"/>
        <v>44220</v>
      </c>
      <c r="C309" s="18" t="str">
        <f t="shared" si="9"/>
        <v>Sunday</v>
      </c>
      <c r="D309" s="18">
        <v>26</v>
      </c>
      <c r="E309" s="18">
        <v>17.329999999999998</v>
      </c>
    </row>
    <row r="310" spans="1:5" x14ac:dyDescent="0.25">
      <c r="A310" s="97">
        <v>44221</v>
      </c>
      <c r="B310" s="97">
        <f t="shared" si="8"/>
        <v>44221</v>
      </c>
      <c r="C310" s="18" t="str">
        <f t="shared" si="9"/>
        <v>Monday</v>
      </c>
      <c r="D310" s="18">
        <v>4</v>
      </c>
      <c r="E310" s="18">
        <v>24</v>
      </c>
    </row>
    <row r="311" spans="1:5" x14ac:dyDescent="0.25">
      <c r="A311" s="97">
        <v>44222</v>
      </c>
      <c r="B311" s="97">
        <f t="shared" si="8"/>
        <v>44222</v>
      </c>
      <c r="C311" s="18" t="str">
        <f t="shared" si="9"/>
        <v>Tuesday</v>
      </c>
      <c r="D311" s="18">
        <v>74</v>
      </c>
      <c r="E311" s="18">
        <v>15.63</v>
      </c>
    </row>
    <row r="312" spans="1:5" x14ac:dyDescent="0.25">
      <c r="A312" s="97">
        <v>44223</v>
      </c>
      <c r="B312" s="97">
        <f t="shared" si="8"/>
        <v>44223</v>
      </c>
      <c r="C312" s="18" t="str">
        <f t="shared" si="9"/>
        <v>Wednesday</v>
      </c>
      <c r="D312" s="18">
        <v>4</v>
      </c>
      <c r="E312" s="18">
        <v>17.05</v>
      </c>
    </row>
    <row r="313" spans="1:5" x14ac:dyDescent="0.25">
      <c r="A313" s="97">
        <v>44224</v>
      </c>
      <c r="B313" s="97">
        <f t="shared" si="8"/>
        <v>44224</v>
      </c>
      <c r="C313" s="18" t="str">
        <f t="shared" si="9"/>
        <v>Thursday</v>
      </c>
      <c r="D313" s="18">
        <v>58</v>
      </c>
      <c r="E313" s="18">
        <v>16.940000000000001</v>
      </c>
    </row>
    <row r="314" spans="1:5" x14ac:dyDescent="0.25">
      <c r="A314" s="97">
        <v>44225</v>
      </c>
      <c r="B314" s="97">
        <f t="shared" si="8"/>
        <v>44225</v>
      </c>
      <c r="C314" s="18" t="str">
        <f t="shared" si="9"/>
        <v>Friday</v>
      </c>
      <c r="D314" s="18">
        <v>33</v>
      </c>
      <c r="E314" s="18">
        <v>22.21</v>
      </c>
    </row>
    <row r="315" spans="1:5" x14ac:dyDescent="0.25">
      <c r="A315" s="97">
        <v>44226</v>
      </c>
      <c r="B315" s="97">
        <f t="shared" si="8"/>
        <v>44226</v>
      </c>
      <c r="C315" s="18" t="str">
        <f t="shared" si="9"/>
        <v>Saturday</v>
      </c>
      <c r="D315" s="18">
        <v>69</v>
      </c>
      <c r="E315" s="18">
        <v>22.39</v>
      </c>
    </row>
    <row r="316" spans="1:5" x14ac:dyDescent="0.25">
      <c r="A316" s="97">
        <v>44227</v>
      </c>
      <c r="B316" s="97">
        <f t="shared" si="8"/>
        <v>44227</v>
      </c>
      <c r="C316" s="18" t="str">
        <f t="shared" si="9"/>
        <v>Sunday</v>
      </c>
      <c r="D316" s="18">
        <v>49</v>
      </c>
      <c r="E316" s="18">
        <v>25.74</v>
      </c>
    </row>
    <row r="317" spans="1:5" x14ac:dyDescent="0.25">
      <c r="A317" s="97">
        <v>44228</v>
      </c>
      <c r="B317" s="97">
        <f t="shared" si="8"/>
        <v>44228</v>
      </c>
      <c r="C317" s="18" t="str">
        <f t="shared" si="9"/>
        <v>Monday</v>
      </c>
      <c r="D317" s="18">
        <v>12</v>
      </c>
      <c r="E317" s="18">
        <v>14.16</v>
      </c>
    </row>
    <row r="318" spans="1:5" x14ac:dyDescent="0.25">
      <c r="A318" s="97">
        <v>44229</v>
      </c>
      <c r="B318" s="97">
        <f t="shared" si="8"/>
        <v>44229</v>
      </c>
      <c r="C318" s="18" t="str">
        <f t="shared" si="9"/>
        <v>Tuesday</v>
      </c>
      <c r="D318" s="18">
        <v>67</v>
      </c>
      <c r="E318" s="18">
        <v>16.04</v>
      </c>
    </row>
    <row r="319" spans="1:5" x14ac:dyDescent="0.25">
      <c r="A319" s="97">
        <v>44230</v>
      </c>
      <c r="B319" s="97">
        <f t="shared" si="8"/>
        <v>44230</v>
      </c>
      <c r="C319" s="18" t="str">
        <f t="shared" si="9"/>
        <v>Wednesday</v>
      </c>
      <c r="D319" s="18">
        <v>33</v>
      </c>
      <c r="E319" s="18">
        <v>14.13</v>
      </c>
    </row>
    <row r="320" spans="1:5" x14ac:dyDescent="0.25">
      <c r="A320" s="97">
        <v>44231</v>
      </c>
      <c r="B320" s="97">
        <f t="shared" si="8"/>
        <v>44231</v>
      </c>
      <c r="C320" s="18" t="str">
        <f t="shared" si="9"/>
        <v>Thursday</v>
      </c>
      <c r="D320" s="18">
        <v>37</v>
      </c>
      <c r="E320" s="18">
        <v>26.16</v>
      </c>
    </row>
    <row r="321" spans="1:5" x14ac:dyDescent="0.25">
      <c r="A321" s="97">
        <v>44232</v>
      </c>
      <c r="B321" s="97">
        <f t="shared" si="8"/>
        <v>44232</v>
      </c>
      <c r="C321" s="18" t="str">
        <f t="shared" si="9"/>
        <v>Friday</v>
      </c>
      <c r="D321" s="18">
        <v>54</v>
      </c>
      <c r="E321" s="18">
        <v>18.829999999999998</v>
      </c>
    </row>
    <row r="322" spans="1:5" x14ac:dyDescent="0.25">
      <c r="A322" s="97">
        <v>44233</v>
      </c>
      <c r="B322" s="97">
        <f t="shared" si="8"/>
        <v>44233</v>
      </c>
      <c r="C322" s="18" t="str">
        <f t="shared" si="9"/>
        <v>Saturday</v>
      </c>
      <c r="D322" s="18">
        <v>65</v>
      </c>
      <c r="E322" s="18">
        <v>15.08</v>
      </c>
    </row>
    <row r="323" spans="1:5" x14ac:dyDescent="0.25">
      <c r="A323" s="97">
        <v>44234</v>
      </c>
      <c r="B323" s="97">
        <f t="shared" ref="B323:B353" si="10">DATE(YEAR(A323),MONTH(A323),DAY(A323))</f>
        <v>44234</v>
      </c>
      <c r="C323" s="18" t="str">
        <f t="shared" ref="C323:C353" si="11">TEXT(A323,"DDDD")</f>
        <v>Sunday</v>
      </c>
      <c r="D323" s="18">
        <v>69</v>
      </c>
      <c r="E323" s="18">
        <v>16.66</v>
      </c>
    </row>
    <row r="324" spans="1:5" x14ac:dyDescent="0.25">
      <c r="A324" s="97">
        <v>44235</v>
      </c>
      <c r="B324" s="97">
        <f t="shared" si="10"/>
        <v>44235</v>
      </c>
      <c r="C324" s="18" t="str">
        <f t="shared" si="11"/>
        <v>Monday</v>
      </c>
      <c r="D324" s="18">
        <v>42</v>
      </c>
      <c r="E324" s="18">
        <v>14.68</v>
      </c>
    </row>
    <row r="325" spans="1:5" x14ac:dyDescent="0.25">
      <c r="A325" s="97">
        <v>44236</v>
      </c>
      <c r="B325" s="97">
        <f t="shared" si="10"/>
        <v>44236</v>
      </c>
      <c r="C325" s="18" t="str">
        <f t="shared" si="11"/>
        <v>Tuesday</v>
      </c>
      <c r="D325" s="18">
        <v>6</v>
      </c>
      <c r="E325" s="18">
        <v>16.98</v>
      </c>
    </row>
    <row r="326" spans="1:5" x14ac:dyDescent="0.25">
      <c r="A326" s="97">
        <v>44237</v>
      </c>
      <c r="B326" s="97">
        <f t="shared" si="10"/>
        <v>44237</v>
      </c>
      <c r="C326" s="18" t="str">
        <f t="shared" si="11"/>
        <v>Wednesday</v>
      </c>
      <c r="D326" s="18">
        <v>62</v>
      </c>
      <c r="E326" s="18">
        <v>25.79</v>
      </c>
    </row>
    <row r="327" spans="1:5" x14ac:dyDescent="0.25">
      <c r="A327" s="97">
        <v>44238</v>
      </c>
      <c r="B327" s="97">
        <f t="shared" si="10"/>
        <v>44238</v>
      </c>
      <c r="C327" s="18" t="str">
        <f t="shared" si="11"/>
        <v>Thursday</v>
      </c>
      <c r="D327" s="18">
        <v>2</v>
      </c>
      <c r="E327" s="18">
        <v>15.92</v>
      </c>
    </row>
    <row r="328" spans="1:5" x14ac:dyDescent="0.25">
      <c r="A328" s="97">
        <v>44239</v>
      </c>
      <c r="B328" s="97">
        <f t="shared" si="10"/>
        <v>44239</v>
      </c>
      <c r="C328" s="18" t="str">
        <f t="shared" si="11"/>
        <v>Friday</v>
      </c>
      <c r="D328" s="18">
        <v>40</v>
      </c>
      <c r="E328" s="18">
        <v>18.14</v>
      </c>
    </row>
    <row r="329" spans="1:5" x14ac:dyDescent="0.25">
      <c r="A329" s="97">
        <v>44240</v>
      </c>
      <c r="B329" s="97">
        <f t="shared" si="10"/>
        <v>44240</v>
      </c>
      <c r="C329" s="18" t="str">
        <f t="shared" si="11"/>
        <v>Saturday</v>
      </c>
      <c r="D329" s="18">
        <v>22</v>
      </c>
      <c r="E329" s="18">
        <v>13.42</v>
      </c>
    </row>
    <row r="330" spans="1:5" x14ac:dyDescent="0.25">
      <c r="A330" s="97">
        <v>44241</v>
      </c>
      <c r="B330" s="97">
        <f t="shared" si="10"/>
        <v>44241</v>
      </c>
      <c r="C330" s="18" t="str">
        <f t="shared" si="11"/>
        <v>Sunday</v>
      </c>
      <c r="D330" s="18">
        <v>59</v>
      </c>
      <c r="E330" s="18">
        <v>26.14</v>
      </c>
    </row>
    <row r="331" spans="1:5" x14ac:dyDescent="0.25">
      <c r="A331" s="97">
        <v>44242</v>
      </c>
      <c r="B331" s="97">
        <f t="shared" si="10"/>
        <v>44242</v>
      </c>
      <c r="C331" s="18" t="str">
        <f t="shared" si="11"/>
        <v>Monday</v>
      </c>
      <c r="D331" s="18">
        <v>53</v>
      </c>
      <c r="E331" s="18">
        <v>14.12</v>
      </c>
    </row>
    <row r="332" spans="1:5" x14ac:dyDescent="0.25">
      <c r="A332" s="97">
        <v>44243</v>
      </c>
      <c r="B332" s="97">
        <f t="shared" si="10"/>
        <v>44243</v>
      </c>
      <c r="C332" s="18" t="str">
        <f t="shared" si="11"/>
        <v>Tuesday</v>
      </c>
      <c r="D332" s="18">
        <v>18</v>
      </c>
      <c r="E332" s="18">
        <v>14.96</v>
      </c>
    </row>
    <row r="333" spans="1:5" x14ac:dyDescent="0.25">
      <c r="A333" s="97">
        <v>44244</v>
      </c>
      <c r="B333" s="97">
        <f t="shared" si="10"/>
        <v>44244</v>
      </c>
      <c r="C333" s="18" t="str">
        <f t="shared" si="11"/>
        <v>Wednesday</v>
      </c>
      <c r="D333" s="18">
        <v>51</v>
      </c>
      <c r="E333" s="18">
        <v>21.18</v>
      </c>
    </row>
    <row r="334" spans="1:5" x14ac:dyDescent="0.25">
      <c r="A334" s="97">
        <v>44245</v>
      </c>
      <c r="B334" s="97">
        <f t="shared" si="10"/>
        <v>44245</v>
      </c>
      <c r="C334" s="18" t="str">
        <f t="shared" si="11"/>
        <v>Thursday</v>
      </c>
      <c r="D334" s="18">
        <v>29</v>
      </c>
      <c r="E334" s="18">
        <v>22.71</v>
      </c>
    </row>
    <row r="335" spans="1:5" x14ac:dyDescent="0.25">
      <c r="A335" s="97">
        <v>44246</v>
      </c>
      <c r="B335" s="97">
        <f t="shared" si="10"/>
        <v>44246</v>
      </c>
      <c r="C335" s="18" t="str">
        <f t="shared" si="11"/>
        <v>Friday</v>
      </c>
      <c r="D335" s="18">
        <v>42</v>
      </c>
      <c r="E335" s="18">
        <v>16.399999999999999</v>
      </c>
    </row>
    <row r="336" spans="1:5" x14ac:dyDescent="0.25">
      <c r="A336" s="97">
        <v>44247</v>
      </c>
      <c r="B336" s="97">
        <f t="shared" si="10"/>
        <v>44247</v>
      </c>
      <c r="C336" s="18" t="str">
        <f t="shared" si="11"/>
        <v>Saturday</v>
      </c>
      <c r="D336" s="18">
        <v>24</v>
      </c>
      <c r="E336" s="18">
        <v>16.100000000000001</v>
      </c>
    </row>
    <row r="337" spans="1:5" x14ac:dyDescent="0.25">
      <c r="A337" s="97">
        <v>44248</v>
      </c>
      <c r="B337" s="97">
        <f t="shared" si="10"/>
        <v>44248</v>
      </c>
      <c r="C337" s="18" t="str">
        <f t="shared" si="11"/>
        <v>Sunday</v>
      </c>
      <c r="D337" s="18">
        <v>70</v>
      </c>
      <c r="E337" s="18">
        <v>16.73</v>
      </c>
    </row>
    <row r="338" spans="1:5" x14ac:dyDescent="0.25">
      <c r="A338" s="97">
        <v>44249</v>
      </c>
      <c r="B338" s="97">
        <f t="shared" si="10"/>
        <v>44249</v>
      </c>
      <c r="C338" s="18" t="str">
        <f t="shared" si="11"/>
        <v>Monday</v>
      </c>
      <c r="D338" s="18">
        <v>2</v>
      </c>
      <c r="E338" s="18">
        <v>18.8</v>
      </c>
    </row>
    <row r="339" spans="1:5" x14ac:dyDescent="0.25">
      <c r="A339" s="97">
        <v>44250</v>
      </c>
      <c r="B339" s="97">
        <f t="shared" si="10"/>
        <v>44250</v>
      </c>
      <c r="C339" s="18" t="str">
        <f t="shared" si="11"/>
        <v>Tuesday</v>
      </c>
      <c r="D339" s="18">
        <v>26</v>
      </c>
      <c r="E339" s="18">
        <v>21.01</v>
      </c>
    </row>
    <row r="340" spans="1:5" x14ac:dyDescent="0.25">
      <c r="A340" s="97">
        <v>44251</v>
      </c>
      <c r="B340" s="97">
        <f t="shared" si="10"/>
        <v>44251</v>
      </c>
      <c r="C340" s="18" t="str">
        <f t="shared" si="11"/>
        <v>Wednesday</v>
      </c>
      <c r="D340" s="18">
        <v>44</v>
      </c>
      <c r="E340" s="18">
        <v>26.05</v>
      </c>
    </row>
    <row r="341" spans="1:5" x14ac:dyDescent="0.25">
      <c r="A341" s="97">
        <v>44252</v>
      </c>
      <c r="B341" s="97">
        <f t="shared" si="10"/>
        <v>44252</v>
      </c>
      <c r="C341" s="18" t="str">
        <f t="shared" si="11"/>
        <v>Thursday</v>
      </c>
      <c r="D341" s="18">
        <v>72</v>
      </c>
      <c r="E341" s="18">
        <v>23.16</v>
      </c>
    </row>
    <row r="342" spans="1:5" x14ac:dyDescent="0.25">
      <c r="A342" s="97">
        <v>44253</v>
      </c>
      <c r="B342" s="97">
        <f t="shared" si="10"/>
        <v>44253</v>
      </c>
      <c r="C342" s="18" t="str">
        <f t="shared" si="11"/>
        <v>Friday</v>
      </c>
      <c r="D342" s="18">
        <v>28</v>
      </c>
      <c r="E342" s="18">
        <v>13.89</v>
      </c>
    </row>
    <row r="343" spans="1:5" x14ac:dyDescent="0.25">
      <c r="A343" s="97">
        <v>44254</v>
      </c>
      <c r="B343" s="97">
        <f t="shared" si="10"/>
        <v>44254</v>
      </c>
      <c r="C343" s="18" t="str">
        <f t="shared" si="11"/>
        <v>Saturday</v>
      </c>
      <c r="D343" s="18">
        <v>25</v>
      </c>
      <c r="E343" s="18">
        <v>24.4</v>
      </c>
    </row>
    <row r="344" spans="1:5" x14ac:dyDescent="0.25">
      <c r="A344" s="97">
        <v>44255</v>
      </c>
      <c r="B344" s="97">
        <f t="shared" si="10"/>
        <v>44255</v>
      </c>
      <c r="C344" s="18" t="str">
        <f t="shared" si="11"/>
        <v>Sunday</v>
      </c>
      <c r="D344" s="18">
        <v>75</v>
      </c>
      <c r="E344" s="18">
        <v>20.74</v>
      </c>
    </row>
    <row r="345" spans="1:5" x14ac:dyDescent="0.25">
      <c r="A345" s="97">
        <v>44256</v>
      </c>
      <c r="B345" s="97">
        <f t="shared" si="10"/>
        <v>44256</v>
      </c>
      <c r="C345" s="18" t="str">
        <f t="shared" si="11"/>
        <v>Monday</v>
      </c>
      <c r="D345" s="18">
        <v>4</v>
      </c>
      <c r="E345" s="18">
        <v>22.61</v>
      </c>
    </row>
    <row r="346" spans="1:5" x14ac:dyDescent="0.25">
      <c r="A346" s="97">
        <v>44257</v>
      </c>
      <c r="B346" s="97">
        <f t="shared" si="10"/>
        <v>44257</v>
      </c>
      <c r="C346" s="18" t="str">
        <f t="shared" si="11"/>
        <v>Tuesday</v>
      </c>
      <c r="D346" s="18">
        <v>28</v>
      </c>
      <c r="E346" s="18">
        <v>15.66</v>
      </c>
    </row>
    <row r="347" spans="1:5" x14ac:dyDescent="0.25">
      <c r="A347" s="97">
        <v>44258</v>
      </c>
      <c r="B347" s="97">
        <f t="shared" si="10"/>
        <v>44258</v>
      </c>
      <c r="C347" s="18" t="str">
        <f t="shared" si="11"/>
        <v>Wednesday</v>
      </c>
      <c r="D347" s="18">
        <v>66</v>
      </c>
      <c r="E347" s="18">
        <v>14.92</v>
      </c>
    </row>
    <row r="348" spans="1:5" x14ac:dyDescent="0.25">
      <c r="A348" s="97">
        <v>44259</v>
      </c>
      <c r="B348" s="97">
        <f t="shared" si="10"/>
        <v>44259</v>
      </c>
      <c r="C348" s="18" t="str">
        <f t="shared" si="11"/>
        <v>Thursday</v>
      </c>
      <c r="D348" s="18">
        <v>62</v>
      </c>
      <c r="E348" s="18">
        <v>13.22</v>
      </c>
    </row>
    <row r="349" spans="1:5" x14ac:dyDescent="0.25">
      <c r="A349" s="97">
        <v>44260</v>
      </c>
      <c r="B349" s="97">
        <f t="shared" si="10"/>
        <v>44260</v>
      </c>
      <c r="C349" s="18" t="str">
        <f t="shared" si="11"/>
        <v>Friday</v>
      </c>
      <c r="D349" s="18">
        <v>41</v>
      </c>
      <c r="E349" s="18">
        <v>19.97</v>
      </c>
    </row>
    <row r="350" spans="1:5" x14ac:dyDescent="0.25">
      <c r="A350" s="97">
        <v>44261</v>
      </c>
      <c r="B350" s="97">
        <f t="shared" si="10"/>
        <v>44261</v>
      </c>
      <c r="C350" s="18" t="str">
        <f t="shared" si="11"/>
        <v>Saturday</v>
      </c>
      <c r="D350" s="18">
        <v>15</v>
      </c>
      <c r="E350" s="18">
        <v>25.67</v>
      </c>
    </row>
    <row r="351" spans="1:5" x14ac:dyDescent="0.25">
      <c r="A351" s="97">
        <v>44262</v>
      </c>
      <c r="B351" s="97">
        <f t="shared" si="10"/>
        <v>44262</v>
      </c>
      <c r="C351" s="18" t="str">
        <f t="shared" si="11"/>
        <v>Sunday</v>
      </c>
      <c r="D351" s="18">
        <v>31</v>
      </c>
      <c r="E351" s="18">
        <v>16.760000000000002</v>
      </c>
    </row>
    <row r="352" spans="1:5" x14ac:dyDescent="0.25">
      <c r="A352" s="97">
        <v>44263</v>
      </c>
      <c r="B352" s="97">
        <f t="shared" si="10"/>
        <v>44263</v>
      </c>
      <c r="C352" s="18" t="str">
        <f t="shared" si="11"/>
        <v>Monday</v>
      </c>
      <c r="D352" s="18">
        <v>15</v>
      </c>
      <c r="E352" s="18">
        <v>19.73</v>
      </c>
    </row>
    <row r="353" spans="1:5" x14ac:dyDescent="0.25">
      <c r="A353" s="97">
        <v>44264</v>
      </c>
      <c r="B353" s="97">
        <f t="shared" si="10"/>
        <v>44264</v>
      </c>
      <c r="C353" s="18" t="str">
        <f t="shared" si="11"/>
        <v>Tuesday</v>
      </c>
      <c r="D353" s="18">
        <v>72</v>
      </c>
      <c r="E353" s="18">
        <v>23.21</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Quick stats</vt:lpstr>
      <vt:lpstr>TKT, Call, and ASA Heatmap</vt:lpstr>
      <vt:lpstr>Ticket lookup</vt:lpstr>
      <vt:lpstr>Tickets</vt:lpstr>
      <vt:lpstr>Event chart</vt:lpstr>
      <vt:lpstr>Events impacting SvD volume</vt:lpstr>
      <vt:lpstr>Seats converted</vt:lpstr>
      <vt:lpstr>Seat deployment CHG TKTs</vt:lpstr>
      <vt:lpstr>Call volume</vt:lpstr>
      <vt:lpstr>CallVolume</vt:lpstr>
      <vt:lpstr>EventsImpactingSvDVolume</vt:lpstr>
      <vt:lpstr>TicketData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2021-03-23T01:42:01Z</dcterms:created>
  <dcterms:modified xsi:type="dcterms:W3CDTF">2021-03-31T22:03:56Z</dcterms:modified>
</cp:coreProperties>
</file>